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ND\RESEARCH\Crawley Lab\Mouse Behavior Core\IDDRC Mouse CONTROL ANIMAL DATABASE\Social Approach\"/>
    </mc:Choice>
  </mc:AlternateContent>
  <xr:revisionPtr revIDLastSave="0" documentId="13_ncr:1_{82970281-2CF0-4B13-8DF9-ECA6DB7DDF2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  <sheet name="Sheet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8" i="1" l="1"/>
  <c r="G278" i="1"/>
  <c r="F278" i="1"/>
  <c r="H277" i="1"/>
  <c r="G277" i="1"/>
  <c r="F277" i="1"/>
  <c r="H250" i="1"/>
  <c r="G250" i="1"/>
  <c r="F250" i="1"/>
  <c r="H249" i="1"/>
  <c r="G249" i="1"/>
  <c r="F249" i="1"/>
  <c r="H219" i="1"/>
  <c r="G219" i="1"/>
  <c r="F219" i="1"/>
  <c r="H218" i="1"/>
  <c r="G218" i="1"/>
  <c r="F218" i="1"/>
  <c r="H193" i="1"/>
  <c r="G193" i="1"/>
  <c r="F193" i="1"/>
  <c r="H192" i="1"/>
  <c r="G192" i="1"/>
  <c r="F192" i="1"/>
  <c r="H167" i="1"/>
  <c r="G167" i="1"/>
  <c r="F167" i="1"/>
  <c r="H166" i="1"/>
  <c r="G166" i="1"/>
  <c r="F166" i="1"/>
  <c r="H144" i="1"/>
  <c r="G144" i="1"/>
  <c r="F144" i="1"/>
  <c r="H143" i="1"/>
  <c r="G143" i="1"/>
  <c r="F143" i="1"/>
  <c r="H121" i="1"/>
  <c r="G121" i="1"/>
  <c r="F121" i="1"/>
  <c r="H120" i="1"/>
  <c r="G120" i="1"/>
  <c r="F120" i="1"/>
  <c r="H101" i="1"/>
  <c r="G101" i="1"/>
  <c r="F101" i="1"/>
  <c r="H100" i="1"/>
  <c r="G100" i="1"/>
  <c r="F100" i="1"/>
  <c r="H63" i="1"/>
  <c r="G63" i="1"/>
  <c r="F63" i="1"/>
  <c r="H62" i="1"/>
  <c r="G62" i="1"/>
  <c r="F62" i="1"/>
  <c r="H43" i="1"/>
  <c r="G43" i="1"/>
  <c r="F43" i="1"/>
  <c r="H42" i="1"/>
  <c r="G42" i="1"/>
  <c r="F42" i="1"/>
  <c r="H16" i="1"/>
  <c r="G16" i="1"/>
  <c r="F16" i="1"/>
  <c r="H15" i="1"/>
  <c r="G15" i="1"/>
  <c r="F15" i="1"/>
  <c r="J15" i="1" l="1"/>
  <c r="K15" i="1"/>
  <c r="L15" i="1"/>
  <c r="J16" i="1"/>
  <c r="K16" i="1"/>
  <c r="L16" i="1"/>
  <c r="I16" i="1"/>
  <c r="I15" i="1"/>
  <c r="I43" i="1"/>
  <c r="I42" i="1"/>
  <c r="J42" i="1"/>
  <c r="K42" i="1"/>
  <c r="L42" i="1"/>
  <c r="J43" i="1"/>
  <c r="K43" i="1"/>
  <c r="L43" i="1"/>
  <c r="J62" i="1"/>
  <c r="K62" i="1"/>
  <c r="L62" i="1"/>
  <c r="J63" i="1"/>
  <c r="K63" i="1"/>
  <c r="L63" i="1"/>
  <c r="I62" i="1"/>
  <c r="I63" i="1"/>
  <c r="J100" i="1"/>
  <c r="K100" i="1"/>
  <c r="L100" i="1"/>
  <c r="J101" i="1"/>
  <c r="K101" i="1"/>
  <c r="L101" i="1"/>
  <c r="I101" i="1"/>
  <c r="I100" i="1"/>
  <c r="J120" i="1"/>
  <c r="K120" i="1"/>
  <c r="L120" i="1"/>
  <c r="J121" i="1"/>
  <c r="K121" i="1"/>
  <c r="L121" i="1"/>
  <c r="I121" i="1"/>
  <c r="I120" i="1"/>
  <c r="J143" i="1"/>
  <c r="K143" i="1"/>
  <c r="L143" i="1"/>
  <c r="J144" i="1"/>
  <c r="K144" i="1"/>
  <c r="L144" i="1"/>
  <c r="I143" i="1"/>
  <c r="I144" i="1"/>
  <c r="J166" i="1"/>
  <c r="K166" i="1"/>
  <c r="L166" i="1"/>
  <c r="J167" i="1"/>
  <c r="K167" i="1"/>
  <c r="L167" i="1"/>
  <c r="I167" i="1"/>
  <c r="I166" i="1"/>
  <c r="J192" i="1"/>
  <c r="K192" i="1"/>
  <c r="L192" i="1"/>
  <c r="J193" i="1"/>
  <c r="K193" i="1"/>
  <c r="L193" i="1"/>
  <c r="I192" i="1"/>
  <c r="I193" i="1"/>
  <c r="J218" i="1"/>
  <c r="K218" i="1"/>
  <c r="L218" i="1"/>
  <c r="J219" i="1"/>
  <c r="K219" i="1"/>
  <c r="L219" i="1"/>
  <c r="I219" i="1"/>
  <c r="I218" i="1"/>
  <c r="J249" i="1"/>
  <c r="K249" i="1"/>
  <c r="L249" i="1"/>
  <c r="J250" i="1"/>
  <c r="K250" i="1"/>
  <c r="L250" i="1"/>
  <c r="I250" i="1"/>
  <c r="I249" i="1"/>
  <c r="J277" i="1"/>
  <c r="K277" i="1"/>
  <c r="L277" i="1"/>
  <c r="J278" i="1"/>
  <c r="K278" i="1"/>
  <c r="L278" i="1"/>
  <c r="I278" i="1"/>
  <c r="I277" i="1"/>
</calcChain>
</file>

<file path=xl/sharedStrings.xml><?xml version="1.0" encoding="utf-8"?>
<sst xmlns="http://schemas.openxmlformats.org/spreadsheetml/2006/main" count="1553" uniqueCount="103">
  <si>
    <t>Sex</t>
  </si>
  <si>
    <t>Fmr1</t>
  </si>
  <si>
    <t>WT</t>
  </si>
  <si>
    <t>M</t>
  </si>
  <si>
    <t>Grin2b</t>
  </si>
  <si>
    <t>5465</t>
  </si>
  <si>
    <t>5486</t>
  </si>
  <si>
    <t>5531</t>
  </si>
  <si>
    <t>5533</t>
  </si>
  <si>
    <t>5534</t>
  </si>
  <si>
    <t>5554</t>
  </si>
  <si>
    <t>5448</t>
  </si>
  <si>
    <t>5453</t>
  </si>
  <si>
    <t>5455</t>
  </si>
  <si>
    <t>5561</t>
  </si>
  <si>
    <t>Cntnap2</t>
  </si>
  <si>
    <t>Pten</t>
  </si>
  <si>
    <t>H2KbDb</t>
  </si>
  <si>
    <t>Chd8</t>
  </si>
  <si>
    <t>10868</t>
  </si>
  <si>
    <t>10874</t>
  </si>
  <si>
    <t>10877</t>
  </si>
  <si>
    <t>10879</t>
  </si>
  <si>
    <t>10880</t>
  </si>
  <si>
    <t>10888</t>
  </si>
  <si>
    <t>10899</t>
  </si>
  <si>
    <t>10931</t>
  </si>
  <si>
    <t>10933</t>
  </si>
  <si>
    <t>10934</t>
  </si>
  <si>
    <t>10935</t>
  </si>
  <si>
    <t>Gabrb3</t>
  </si>
  <si>
    <t>B4_1</t>
  </si>
  <si>
    <t>B21_3</t>
  </si>
  <si>
    <t>B22_2</t>
  </si>
  <si>
    <t>B3_3</t>
  </si>
  <si>
    <t>B10_2</t>
  </si>
  <si>
    <t>B2_3</t>
  </si>
  <si>
    <t>B6_3</t>
  </si>
  <si>
    <t>B5_1</t>
  </si>
  <si>
    <t>B11_1</t>
  </si>
  <si>
    <t>B41_3</t>
  </si>
  <si>
    <t>B42_2</t>
  </si>
  <si>
    <t>B43_2</t>
  </si>
  <si>
    <t>B6 Saline</t>
  </si>
  <si>
    <t>Experimenter</t>
  </si>
  <si>
    <t>Pride</t>
  </si>
  <si>
    <t>Copping</t>
  </si>
  <si>
    <t>Hayes</t>
  </si>
  <si>
    <t>F</t>
  </si>
  <si>
    <t>5450</t>
  </si>
  <si>
    <t>5449</t>
  </si>
  <si>
    <t>5552</t>
  </si>
  <si>
    <t>5451</t>
  </si>
  <si>
    <t>5466</t>
  </si>
  <si>
    <t>5446</t>
  </si>
  <si>
    <t>10849</t>
  </si>
  <si>
    <t>10864</t>
  </si>
  <si>
    <t>10865</t>
  </si>
  <si>
    <t>10870</t>
  </si>
  <si>
    <t>10871</t>
  </si>
  <si>
    <t>10886</t>
  </si>
  <si>
    <t>10891</t>
  </si>
  <si>
    <t>10895</t>
  </si>
  <si>
    <t>10924</t>
  </si>
  <si>
    <t>10930</t>
  </si>
  <si>
    <t>10936</t>
  </si>
  <si>
    <t>10938</t>
  </si>
  <si>
    <t>Nord 2015</t>
  </si>
  <si>
    <t>McAllister 2016</t>
  </si>
  <si>
    <t>Crawley 2014-2015</t>
  </si>
  <si>
    <t>Crawley</t>
  </si>
  <si>
    <t>Silverman/Crawley</t>
  </si>
  <si>
    <t>Project PI</t>
  </si>
  <si>
    <t>Mouse</t>
  </si>
  <si>
    <t>Mutation/ treatment</t>
  </si>
  <si>
    <t>Group</t>
  </si>
  <si>
    <t>Genetic Background</t>
  </si>
  <si>
    <t>Shank3B</t>
  </si>
  <si>
    <t>Petkova</t>
  </si>
  <si>
    <t>Silverman 2018</t>
  </si>
  <si>
    <t>Arid1B</t>
  </si>
  <si>
    <t>Scn1a</t>
  </si>
  <si>
    <t>Adhikari</t>
  </si>
  <si>
    <t>Nord 2018</t>
  </si>
  <si>
    <t>C57BL/6J</t>
  </si>
  <si>
    <t>FVB/Ant</t>
  </si>
  <si>
    <t>C57BL/6.129</t>
  </si>
  <si>
    <t>C57BL/6N</t>
  </si>
  <si>
    <t>C57BL/6J.129</t>
  </si>
  <si>
    <t>C57B/5NJ</t>
  </si>
  <si>
    <t>Mean</t>
  </si>
  <si>
    <t>Standard Error</t>
  </si>
  <si>
    <t>Franzetti, Pride, Silverman, Crawley, 2020</t>
  </si>
  <si>
    <t>3-Chambered Social Approach Scores, Mouse Behavior Core, MIND Institute IDDRC, University of California, Davis</t>
  </si>
  <si>
    <t># Entries into novel object chamber</t>
  </si>
  <si>
    <t># Entries into novel mouse chamber</t>
  </si>
  <si>
    <t>Novel mouse chamber time</t>
  </si>
  <si>
    <t>Novel object chamber time</t>
  </si>
  <si>
    <t>Novel mouse sniff time</t>
  </si>
  <si>
    <t>Novel object sniff time</t>
  </si>
  <si>
    <t>Center chamber time</t>
  </si>
  <si>
    <t>C57BL/6J.C57BL/6N</t>
  </si>
  <si>
    <t>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</si>
</sst>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16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94040"/>
        <bgColor indexed="64"/>
      </patternFill>
    </fill>
    <fill>
      <patternFill patternType="solid">
        <fgColor rgb="FFFFA0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4641F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41F0A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2" fontId="4" fillId="0" borderId="5" xfId="1" applyNumberFormat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1"/>
  <sheetViews>
    <sheetView tabSelected="1" zoomScaleNormal="100" workbookViewId="0">
      <pane ySplit="2" topLeftCell="A3" activePane="bottomLeft" state="frozen"/>
      <selection pane="bottomLeft" activeCell="J290" sqref="J290"/>
    </sheetView>
  </sheetViews>
  <sheetFormatPr defaultRowHeight="13.5" x14ac:dyDescent="0.35"/>
  <cols>
    <col min="1" max="1" width="8.33203125" style="4" customWidth="1"/>
    <col min="2" max="2" width="5.46484375" style="4" customWidth="1"/>
    <col min="3" max="3" width="13.796875" style="4" customWidth="1"/>
    <col min="4" max="4" width="23.53125" style="4" customWidth="1"/>
    <col min="5" max="5" width="11.73046875" style="4" customWidth="1"/>
    <col min="6" max="6" width="18" style="4" customWidth="1"/>
    <col min="7" max="7" width="18.06640625" style="4" customWidth="1"/>
    <col min="8" max="8" width="17.6640625" style="4" customWidth="1"/>
    <col min="9" max="9" width="14.06640625" style="4" customWidth="1"/>
    <col min="10" max="10" width="14.53125" style="4" customWidth="1"/>
    <col min="11" max="11" width="22.19921875" style="4" customWidth="1"/>
    <col min="12" max="12" width="21.46484375" style="4" customWidth="1"/>
    <col min="13" max="13" width="15.265625" style="4" customWidth="1"/>
    <col min="14" max="14" width="23.73046875" style="4" customWidth="1"/>
    <col min="15" max="16384" width="9.06640625" style="4"/>
  </cols>
  <sheetData>
    <row r="1" spans="1:14" ht="24.75" customHeight="1" thickBot="1" x14ac:dyDescent="0.6">
      <c r="A1" s="45" t="s">
        <v>93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27.4" thickBot="1" x14ac:dyDescent="0.4">
      <c r="A2" s="38" t="s">
        <v>73</v>
      </c>
      <c r="B2" s="39" t="s">
        <v>0</v>
      </c>
      <c r="C2" s="39" t="s">
        <v>74</v>
      </c>
      <c r="D2" s="39" t="s">
        <v>76</v>
      </c>
      <c r="E2" s="39" t="s">
        <v>75</v>
      </c>
      <c r="F2" s="39" t="s">
        <v>97</v>
      </c>
      <c r="G2" s="39" t="s">
        <v>100</v>
      </c>
      <c r="H2" s="39" t="s">
        <v>96</v>
      </c>
      <c r="I2" s="39" t="s">
        <v>99</v>
      </c>
      <c r="J2" s="39" t="s">
        <v>98</v>
      </c>
      <c r="K2" s="39" t="s">
        <v>94</v>
      </c>
      <c r="L2" s="39" t="s">
        <v>95</v>
      </c>
      <c r="M2" s="39" t="s">
        <v>44</v>
      </c>
      <c r="N2" s="40" t="s">
        <v>72</v>
      </c>
    </row>
    <row r="3" spans="1:14" x14ac:dyDescent="0.35">
      <c r="A3" s="35" t="s">
        <v>31</v>
      </c>
      <c r="B3" s="36" t="s">
        <v>3</v>
      </c>
      <c r="C3" s="36" t="s">
        <v>43</v>
      </c>
      <c r="D3" s="36" t="s">
        <v>84</v>
      </c>
      <c r="E3" s="36" t="s">
        <v>102</v>
      </c>
      <c r="F3" s="36">
        <v>210.87799999999999</v>
      </c>
      <c r="G3" s="36">
        <v>108.408</v>
      </c>
      <c r="H3" s="36">
        <v>280.54700000000003</v>
      </c>
      <c r="I3" s="36">
        <v>64.965000000000003</v>
      </c>
      <c r="J3" s="36">
        <v>129.96299999999999</v>
      </c>
      <c r="K3" s="36">
        <v>15</v>
      </c>
      <c r="L3" s="36">
        <v>11</v>
      </c>
      <c r="M3" s="36" t="s">
        <v>45</v>
      </c>
      <c r="N3" s="37" t="s">
        <v>71</v>
      </c>
    </row>
    <row r="4" spans="1:14" x14ac:dyDescent="0.35">
      <c r="A4" s="11" t="s">
        <v>32</v>
      </c>
      <c r="B4" s="2" t="s">
        <v>3</v>
      </c>
      <c r="C4" s="2" t="s">
        <v>43</v>
      </c>
      <c r="D4" s="2" t="s">
        <v>84</v>
      </c>
      <c r="E4" s="2" t="s">
        <v>102</v>
      </c>
      <c r="F4" s="2">
        <v>219.05199999999999</v>
      </c>
      <c r="G4" s="2">
        <v>59.192500000000003</v>
      </c>
      <c r="H4" s="2">
        <v>314.815</v>
      </c>
      <c r="I4" s="2">
        <v>103.77</v>
      </c>
      <c r="J4" s="2">
        <v>130.06299999999999</v>
      </c>
      <c r="K4" s="2">
        <v>10</v>
      </c>
      <c r="L4" s="2">
        <v>8</v>
      </c>
      <c r="M4" s="2" t="s">
        <v>45</v>
      </c>
      <c r="N4" s="12" t="s">
        <v>71</v>
      </c>
    </row>
    <row r="5" spans="1:14" x14ac:dyDescent="0.35">
      <c r="A5" s="11" t="s">
        <v>33</v>
      </c>
      <c r="B5" s="2" t="s">
        <v>3</v>
      </c>
      <c r="C5" s="2" t="s">
        <v>43</v>
      </c>
      <c r="D5" s="2" t="s">
        <v>84</v>
      </c>
      <c r="E5" s="2" t="s">
        <v>102</v>
      </c>
      <c r="F5" s="2">
        <v>188.22200000000001</v>
      </c>
      <c r="G5" s="2">
        <v>130.99799999999999</v>
      </c>
      <c r="H5" s="2">
        <v>280.14699999999999</v>
      </c>
      <c r="I5" s="2">
        <v>83.550200000000004</v>
      </c>
      <c r="J5" s="2">
        <v>125.559</v>
      </c>
      <c r="K5" s="2">
        <v>14</v>
      </c>
      <c r="L5" s="2">
        <v>18</v>
      </c>
      <c r="M5" s="2" t="s">
        <v>45</v>
      </c>
      <c r="N5" s="12" t="s">
        <v>71</v>
      </c>
    </row>
    <row r="6" spans="1:14" x14ac:dyDescent="0.35">
      <c r="A6" s="11" t="s">
        <v>34</v>
      </c>
      <c r="B6" s="2" t="s">
        <v>3</v>
      </c>
      <c r="C6" s="2" t="s">
        <v>43</v>
      </c>
      <c r="D6" s="2" t="s">
        <v>84</v>
      </c>
      <c r="E6" s="2" t="s">
        <v>102</v>
      </c>
      <c r="F6" s="2">
        <v>201.96899999999999</v>
      </c>
      <c r="G6" s="2">
        <v>87.153800000000004</v>
      </c>
      <c r="H6" s="2">
        <v>309.61</v>
      </c>
      <c r="I6" s="2">
        <v>105.672</v>
      </c>
      <c r="J6" s="2">
        <v>172.37200000000001</v>
      </c>
      <c r="K6" s="2">
        <v>8</v>
      </c>
      <c r="L6" s="2">
        <v>12</v>
      </c>
      <c r="M6" s="2" t="s">
        <v>45</v>
      </c>
      <c r="N6" s="12" t="s">
        <v>71</v>
      </c>
    </row>
    <row r="7" spans="1:14" x14ac:dyDescent="0.35">
      <c r="A7" s="11" t="s">
        <v>35</v>
      </c>
      <c r="B7" s="2" t="s">
        <v>3</v>
      </c>
      <c r="C7" s="2" t="s">
        <v>43</v>
      </c>
      <c r="D7" s="2" t="s">
        <v>84</v>
      </c>
      <c r="E7" s="2" t="s">
        <v>102</v>
      </c>
      <c r="F7" s="2">
        <v>278.512</v>
      </c>
      <c r="G7" s="2">
        <v>66.966999999999999</v>
      </c>
      <c r="H7" s="2">
        <v>254.58799999999999</v>
      </c>
      <c r="I7" s="2">
        <v>125.259</v>
      </c>
      <c r="J7" s="2">
        <v>136.10300000000001</v>
      </c>
      <c r="K7" s="2">
        <v>11</v>
      </c>
      <c r="L7" s="2">
        <v>11</v>
      </c>
      <c r="M7" s="2" t="s">
        <v>45</v>
      </c>
      <c r="N7" s="12" t="s">
        <v>71</v>
      </c>
    </row>
    <row r="8" spans="1:14" x14ac:dyDescent="0.35">
      <c r="A8" s="11" t="s">
        <v>36</v>
      </c>
      <c r="B8" s="2" t="s">
        <v>3</v>
      </c>
      <c r="C8" s="2" t="s">
        <v>43</v>
      </c>
      <c r="D8" s="2" t="s">
        <v>84</v>
      </c>
      <c r="E8" s="2" t="s">
        <v>102</v>
      </c>
      <c r="F8" s="2">
        <v>167.36699999999999</v>
      </c>
      <c r="G8" s="2">
        <v>156.256</v>
      </c>
      <c r="H8" s="2">
        <v>276.41000000000003</v>
      </c>
      <c r="I8" s="2">
        <v>43.443399999999997</v>
      </c>
      <c r="J8" s="2">
        <v>121.622</v>
      </c>
      <c r="K8" s="2">
        <v>11</v>
      </c>
      <c r="L8" s="2">
        <v>15</v>
      </c>
      <c r="M8" s="2" t="s">
        <v>45</v>
      </c>
      <c r="N8" s="12" t="s">
        <v>71</v>
      </c>
    </row>
    <row r="9" spans="1:14" x14ac:dyDescent="0.35">
      <c r="A9" s="11" t="s">
        <v>37</v>
      </c>
      <c r="B9" s="2" t="s">
        <v>3</v>
      </c>
      <c r="C9" s="2" t="s">
        <v>43</v>
      </c>
      <c r="D9" s="2" t="s">
        <v>84</v>
      </c>
      <c r="E9" s="2" t="s">
        <v>102</v>
      </c>
      <c r="F9" s="2">
        <v>169.636</v>
      </c>
      <c r="G9" s="2">
        <v>84.150800000000004</v>
      </c>
      <c r="H9" s="2">
        <v>346.18</v>
      </c>
      <c r="I9" s="2">
        <v>82.515799999999999</v>
      </c>
      <c r="J9" s="2">
        <v>169.23599999999999</v>
      </c>
      <c r="K9" s="2">
        <v>12</v>
      </c>
      <c r="L9" s="2">
        <v>14</v>
      </c>
      <c r="M9" s="2" t="s">
        <v>45</v>
      </c>
      <c r="N9" s="12" t="s">
        <v>71</v>
      </c>
    </row>
    <row r="10" spans="1:14" x14ac:dyDescent="0.35">
      <c r="A10" s="11" t="s">
        <v>38</v>
      </c>
      <c r="B10" s="2" t="s">
        <v>3</v>
      </c>
      <c r="C10" s="2" t="s">
        <v>43</v>
      </c>
      <c r="D10" s="2" t="s">
        <v>84</v>
      </c>
      <c r="E10" s="2" t="s">
        <v>102</v>
      </c>
      <c r="F10" s="2">
        <v>175.57599999999999</v>
      </c>
      <c r="G10" s="2">
        <v>94.494500000000002</v>
      </c>
      <c r="H10" s="2">
        <v>326.15899999999999</v>
      </c>
      <c r="I10" s="2">
        <v>59.692999999999998</v>
      </c>
      <c r="J10" s="2">
        <v>167.935</v>
      </c>
      <c r="K10" s="2">
        <v>12</v>
      </c>
      <c r="L10" s="2">
        <v>9</v>
      </c>
      <c r="M10" s="2" t="s">
        <v>45</v>
      </c>
      <c r="N10" s="12" t="s">
        <v>71</v>
      </c>
    </row>
    <row r="11" spans="1:14" x14ac:dyDescent="0.35">
      <c r="A11" s="11" t="s">
        <v>39</v>
      </c>
      <c r="B11" s="2" t="s">
        <v>3</v>
      </c>
      <c r="C11" s="2" t="s">
        <v>43</v>
      </c>
      <c r="D11" s="2" t="s">
        <v>84</v>
      </c>
      <c r="E11" s="2" t="s">
        <v>102</v>
      </c>
      <c r="F11" s="2">
        <v>236.93700000000001</v>
      </c>
      <c r="G11" s="2">
        <v>132.26599999999999</v>
      </c>
      <c r="H11" s="2">
        <v>230.56399999999999</v>
      </c>
      <c r="I11" s="2">
        <v>100.3</v>
      </c>
      <c r="J11" s="2">
        <v>80.547200000000004</v>
      </c>
      <c r="K11" s="2">
        <v>15</v>
      </c>
      <c r="L11" s="2">
        <v>35</v>
      </c>
      <c r="M11" s="2" t="s">
        <v>45</v>
      </c>
      <c r="N11" s="12" t="s">
        <v>71</v>
      </c>
    </row>
    <row r="12" spans="1:14" x14ac:dyDescent="0.35">
      <c r="A12" s="11" t="s">
        <v>40</v>
      </c>
      <c r="B12" s="2" t="s">
        <v>3</v>
      </c>
      <c r="C12" s="2" t="s">
        <v>43</v>
      </c>
      <c r="D12" s="2" t="s">
        <v>84</v>
      </c>
      <c r="E12" s="2" t="s">
        <v>102</v>
      </c>
      <c r="F12" s="2">
        <v>149.18299999999999</v>
      </c>
      <c r="G12" s="2">
        <v>85.485500000000002</v>
      </c>
      <c r="H12" s="2">
        <v>362.93</v>
      </c>
      <c r="I12" s="2">
        <v>81.347999999999999</v>
      </c>
      <c r="J12" s="2">
        <v>226.29300000000001</v>
      </c>
      <c r="K12" s="2">
        <v>9</v>
      </c>
      <c r="L12" s="2">
        <v>10</v>
      </c>
      <c r="M12" s="2" t="s">
        <v>45</v>
      </c>
      <c r="N12" s="12" t="s">
        <v>71</v>
      </c>
    </row>
    <row r="13" spans="1:14" x14ac:dyDescent="0.35">
      <c r="A13" s="11" t="s">
        <v>41</v>
      </c>
      <c r="B13" s="2" t="s">
        <v>3</v>
      </c>
      <c r="C13" s="2" t="s">
        <v>43</v>
      </c>
      <c r="D13" s="2" t="s">
        <v>84</v>
      </c>
      <c r="E13" s="2" t="s">
        <v>102</v>
      </c>
      <c r="F13" s="2">
        <v>266.53300000000002</v>
      </c>
      <c r="G13" s="2">
        <v>91.458100000000002</v>
      </c>
      <c r="H13" s="2">
        <v>241.94200000000001</v>
      </c>
      <c r="I13" s="2">
        <v>138.60499999999999</v>
      </c>
      <c r="J13" s="2">
        <v>102.736</v>
      </c>
      <c r="K13" s="2">
        <v>15</v>
      </c>
      <c r="L13" s="2">
        <v>22</v>
      </c>
      <c r="M13" s="2" t="s">
        <v>45</v>
      </c>
      <c r="N13" s="12" t="s">
        <v>71</v>
      </c>
    </row>
    <row r="14" spans="1:14" x14ac:dyDescent="0.35">
      <c r="A14" s="11" t="s">
        <v>42</v>
      </c>
      <c r="B14" s="2" t="s">
        <v>3</v>
      </c>
      <c r="C14" s="2" t="s">
        <v>43</v>
      </c>
      <c r="D14" s="2" t="s">
        <v>84</v>
      </c>
      <c r="E14" s="2" t="s">
        <v>102</v>
      </c>
      <c r="F14" s="2">
        <v>177.81100000000001</v>
      </c>
      <c r="G14" s="2">
        <v>84.150800000000004</v>
      </c>
      <c r="H14" s="2">
        <v>334.36799999999999</v>
      </c>
      <c r="I14" s="2">
        <v>94.861500000000007</v>
      </c>
      <c r="J14" s="2">
        <v>178.41200000000001</v>
      </c>
      <c r="K14" s="2">
        <v>13</v>
      </c>
      <c r="L14" s="2">
        <v>22</v>
      </c>
      <c r="M14" s="2" t="s">
        <v>45</v>
      </c>
      <c r="N14" s="12" t="s">
        <v>71</v>
      </c>
    </row>
    <row r="15" spans="1:14" x14ac:dyDescent="0.35">
      <c r="A15" s="41" t="s">
        <v>90</v>
      </c>
      <c r="B15" s="42"/>
      <c r="C15" s="42"/>
      <c r="D15" s="2"/>
      <c r="E15" s="5"/>
      <c r="F15" s="2">
        <f t="shared" ref="F15:H15" si="0">AVERAGE(F3:F14)</f>
        <v>203.47299999999998</v>
      </c>
      <c r="G15" s="2">
        <f t="shared" si="0"/>
        <v>98.415083333333314</v>
      </c>
      <c r="H15" s="2">
        <f t="shared" si="0"/>
        <v>296.52166666666665</v>
      </c>
      <c r="I15" s="2">
        <f>AVERAGE(I3:I14)</f>
        <v>90.331908333333331</v>
      </c>
      <c r="J15" s="2">
        <f t="shared" ref="J15:L15" si="1">AVERAGE(J3:J14)</f>
        <v>145.0701</v>
      </c>
      <c r="K15" s="2">
        <f t="shared" si="1"/>
        <v>12.083333333333334</v>
      </c>
      <c r="L15" s="2">
        <f t="shared" si="1"/>
        <v>15.583333333333334</v>
      </c>
      <c r="M15" s="2"/>
      <c r="N15" s="12"/>
    </row>
    <row r="16" spans="1:14" ht="13.9" thickBot="1" x14ac:dyDescent="0.4">
      <c r="A16" s="43" t="s">
        <v>91</v>
      </c>
      <c r="B16" s="44"/>
      <c r="C16" s="44"/>
      <c r="D16" s="3"/>
      <c r="E16" s="8"/>
      <c r="F16" s="3">
        <f t="shared" ref="F16:H16" si="2">STDEV(F3:F14)/SQRT(12)</f>
        <v>11.707424301387869</v>
      </c>
      <c r="G16" s="3">
        <f t="shared" si="2"/>
        <v>8.2319843731430886</v>
      </c>
      <c r="H16" s="3">
        <f t="shared" si="2"/>
        <v>12.219045249449026</v>
      </c>
      <c r="I16" s="3">
        <f>STDEV(I3:I14)/SQRT(12)</f>
        <v>7.8114729946974579</v>
      </c>
      <c r="J16" s="3">
        <f t="shared" ref="J16:L16" si="3">STDEV(J3:J14)/SQRT(12)</f>
        <v>11.342048798714664</v>
      </c>
      <c r="K16" s="3">
        <f t="shared" si="3"/>
        <v>0.69039221761359293</v>
      </c>
      <c r="L16" s="3">
        <f t="shared" si="3"/>
        <v>2.2274402122144377</v>
      </c>
      <c r="M16" s="3"/>
      <c r="N16" s="13"/>
    </row>
    <row r="17" spans="1:14" ht="13.9" thickBot="1" x14ac:dyDescent="0.4"/>
    <row r="18" spans="1:14" x14ac:dyDescent="0.35">
      <c r="A18" s="14">
        <v>649</v>
      </c>
      <c r="B18" s="1" t="s">
        <v>3</v>
      </c>
      <c r="C18" s="1" t="s">
        <v>1</v>
      </c>
      <c r="D18" s="1" t="s">
        <v>85</v>
      </c>
      <c r="E18" s="1" t="s">
        <v>2</v>
      </c>
      <c r="F18" s="1">
        <v>249.249</v>
      </c>
      <c r="G18" s="1">
        <v>68.868899999999996</v>
      </c>
      <c r="H18" s="1">
        <v>267.36700000000002</v>
      </c>
      <c r="I18" s="1">
        <v>46.946899999999999</v>
      </c>
      <c r="J18" s="1">
        <v>39.8065</v>
      </c>
      <c r="K18" s="1">
        <v>43</v>
      </c>
      <c r="L18" s="1">
        <v>40</v>
      </c>
      <c r="M18" s="1" t="s">
        <v>45</v>
      </c>
      <c r="N18" s="10" t="s">
        <v>69</v>
      </c>
    </row>
    <row r="19" spans="1:14" x14ac:dyDescent="0.35">
      <c r="A19" s="15">
        <v>652</v>
      </c>
      <c r="B19" s="2" t="s">
        <v>3</v>
      </c>
      <c r="C19" s="2" t="s">
        <v>1</v>
      </c>
      <c r="D19" s="2" t="s">
        <v>85</v>
      </c>
      <c r="E19" s="2" t="s">
        <v>2</v>
      </c>
      <c r="F19" s="2">
        <v>209.87700000000001</v>
      </c>
      <c r="G19" s="2">
        <v>33.633600000000001</v>
      </c>
      <c r="H19" s="2">
        <v>319.82</v>
      </c>
      <c r="I19" s="2">
        <v>23.490100000000002</v>
      </c>
      <c r="J19" s="2">
        <v>59.259300000000003</v>
      </c>
      <c r="K19" s="2">
        <v>28</v>
      </c>
      <c r="L19" s="2">
        <v>31</v>
      </c>
      <c r="M19" s="2" t="s">
        <v>45</v>
      </c>
      <c r="N19" s="12" t="s">
        <v>69</v>
      </c>
    </row>
    <row r="20" spans="1:14" x14ac:dyDescent="0.35">
      <c r="A20" s="15">
        <v>4746</v>
      </c>
      <c r="B20" s="2" t="s">
        <v>3</v>
      </c>
      <c r="C20" s="2" t="s">
        <v>1</v>
      </c>
      <c r="D20" s="2" t="s">
        <v>85</v>
      </c>
      <c r="E20" s="2" t="s">
        <v>2</v>
      </c>
      <c r="F20" s="2">
        <v>156.48699999999999</v>
      </c>
      <c r="G20" s="2">
        <v>63.161799999999999</v>
      </c>
      <c r="H20" s="2">
        <v>375.935</v>
      </c>
      <c r="I20" s="2">
        <v>16.482800000000001</v>
      </c>
      <c r="J20" s="2">
        <v>90.254999999999995</v>
      </c>
      <c r="K20" s="2">
        <v>34</v>
      </c>
      <c r="L20" s="2">
        <v>33</v>
      </c>
      <c r="M20" s="2" t="s">
        <v>45</v>
      </c>
      <c r="N20" s="12" t="s">
        <v>69</v>
      </c>
    </row>
    <row r="21" spans="1:14" x14ac:dyDescent="0.35">
      <c r="A21" s="15">
        <v>4747</v>
      </c>
      <c r="B21" s="2" t="s">
        <v>3</v>
      </c>
      <c r="C21" s="2" t="s">
        <v>1</v>
      </c>
      <c r="D21" s="2" t="s">
        <v>85</v>
      </c>
      <c r="E21" s="2" t="s">
        <v>2</v>
      </c>
      <c r="F21" s="2">
        <v>110.875</v>
      </c>
      <c r="G21" s="2">
        <v>19.3856</v>
      </c>
      <c r="H21" s="2">
        <v>468.726</v>
      </c>
      <c r="I21" s="2">
        <v>19.018599999999999</v>
      </c>
      <c r="J21" s="2">
        <v>138.96899999999999</v>
      </c>
      <c r="K21" s="2">
        <v>13</v>
      </c>
      <c r="L21" s="2">
        <v>17</v>
      </c>
      <c r="M21" s="2" t="s">
        <v>45</v>
      </c>
      <c r="N21" s="12" t="s">
        <v>69</v>
      </c>
    </row>
    <row r="22" spans="1:14" x14ac:dyDescent="0.35">
      <c r="A22" s="15">
        <v>4768</v>
      </c>
      <c r="B22" s="2" t="s">
        <v>3</v>
      </c>
      <c r="C22" s="2" t="s">
        <v>1</v>
      </c>
      <c r="D22" s="2" t="s">
        <v>85</v>
      </c>
      <c r="E22" s="2" t="s">
        <v>2</v>
      </c>
      <c r="F22" s="2">
        <v>208.70400000000001</v>
      </c>
      <c r="G22" s="2">
        <v>56.555399999999999</v>
      </c>
      <c r="H22" s="2">
        <v>316.20999999999998</v>
      </c>
      <c r="I22" s="2">
        <v>29.995999999999999</v>
      </c>
      <c r="J22" s="2">
        <v>122.453</v>
      </c>
      <c r="K22" s="2">
        <v>29</v>
      </c>
      <c r="L22" s="2">
        <v>28</v>
      </c>
      <c r="M22" s="2" t="s">
        <v>45</v>
      </c>
      <c r="N22" s="12" t="s">
        <v>69</v>
      </c>
    </row>
    <row r="23" spans="1:14" x14ac:dyDescent="0.35">
      <c r="A23" s="15">
        <v>4769</v>
      </c>
      <c r="B23" s="2" t="s">
        <v>3</v>
      </c>
      <c r="C23" s="2" t="s">
        <v>1</v>
      </c>
      <c r="D23" s="2" t="s">
        <v>85</v>
      </c>
      <c r="E23" s="2" t="s">
        <v>2</v>
      </c>
      <c r="F23" s="2">
        <v>136.267</v>
      </c>
      <c r="G23" s="2">
        <v>34.133400000000002</v>
      </c>
      <c r="H23" s="2">
        <v>417.24200000000002</v>
      </c>
      <c r="I23" s="2">
        <v>37.636800000000001</v>
      </c>
      <c r="J23" s="2">
        <v>106.104</v>
      </c>
      <c r="K23" s="2">
        <v>21</v>
      </c>
      <c r="L23" s="2">
        <v>28</v>
      </c>
      <c r="M23" s="2" t="s">
        <v>45</v>
      </c>
      <c r="N23" s="12" t="s">
        <v>69</v>
      </c>
    </row>
    <row r="24" spans="1:14" x14ac:dyDescent="0.35">
      <c r="A24" s="15">
        <v>4831</v>
      </c>
      <c r="B24" s="2" t="s">
        <v>3</v>
      </c>
      <c r="C24" s="2" t="s">
        <v>1</v>
      </c>
      <c r="D24" s="2" t="s">
        <v>85</v>
      </c>
      <c r="E24" s="2" t="s">
        <v>2</v>
      </c>
      <c r="F24" s="2">
        <v>239.90199999999999</v>
      </c>
      <c r="G24" s="2">
        <v>72.337500000000006</v>
      </c>
      <c r="H24" s="2">
        <v>272.5</v>
      </c>
      <c r="I24" s="2">
        <v>41.273699999999998</v>
      </c>
      <c r="J24" s="2">
        <v>56.221699999999998</v>
      </c>
      <c r="K24" s="2">
        <v>13</v>
      </c>
      <c r="L24" s="2">
        <v>29</v>
      </c>
      <c r="M24" s="2" t="s">
        <v>45</v>
      </c>
      <c r="N24" s="12" t="s">
        <v>69</v>
      </c>
    </row>
    <row r="25" spans="1:14" x14ac:dyDescent="0.35">
      <c r="A25" s="15">
        <v>4838</v>
      </c>
      <c r="B25" s="2" t="s">
        <v>3</v>
      </c>
      <c r="C25" s="2" t="s">
        <v>1</v>
      </c>
      <c r="D25" s="2" t="s">
        <v>85</v>
      </c>
      <c r="E25" s="2" t="s">
        <v>2</v>
      </c>
      <c r="F25" s="2">
        <v>235.09700000000001</v>
      </c>
      <c r="G25" s="2">
        <v>71.736900000000006</v>
      </c>
      <c r="H25" s="2">
        <v>280.34100000000001</v>
      </c>
      <c r="I25" s="2">
        <v>48.447400000000002</v>
      </c>
      <c r="J25" s="2">
        <v>71.203000000000003</v>
      </c>
      <c r="K25" s="2">
        <v>34</v>
      </c>
      <c r="L25" s="2">
        <v>38</v>
      </c>
      <c r="M25" s="2" t="s">
        <v>45</v>
      </c>
      <c r="N25" s="12" t="s">
        <v>69</v>
      </c>
    </row>
    <row r="26" spans="1:14" x14ac:dyDescent="0.35">
      <c r="A26" s="15">
        <v>4977</v>
      </c>
      <c r="B26" s="2" t="s">
        <v>3</v>
      </c>
      <c r="C26" s="2" t="s">
        <v>1</v>
      </c>
      <c r="D26" s="2" t="s">
        <v>85</v>
      </c>
      <c r="E26" s="2" t="s">
        <v>2</v>
      </c>
      <c r="F26" s="2">
        <v>182.47900000000001</v>
      </c>
      <c r="G26" s="2">
        <v>46.8459</v>
      </c>
      <c r="H26" s="2">
        <v>365.55799999999999</v>
      </c>
      <c r="I26" s="2">
        <v>21.788</v>
      </c>
      <c r="J26" s="2">
        <v>96.561199999999999</v>
      </c>
      <c r="K26" s="2">
        <v>36</v>
      </c>
      <c r="L26" s="2">
        <v>41</v>
      </c>
      <c r="M26" s="2" t="s">
        <v>45</v>
      </c>
      <c r="N26" s="12" t="s">
        <v>69</v>
      </c>
    </row>
    <row r="27" spans="1:14" x14ac:dyDescent="0.35">
      <c r="A27" s="15">
        <v>4978</v>
      </c>
      <c r="B27" s="2" t="s">
        <v>3</v>
      </c>
      <c r="C27" s="2" t="s">
        <v>1</v>
      </c>
      <c r="D27" s="2" t="s">
        <v>85</v>
      </c>
      <c r="E27" s="2" t="s">
        <v>2</v>
      </c>
      <c r="F27" s="2">
        <v>187.18299999999999</v>
      </c>
      <c r="G27" s="2">
        <v>33.899900000000002</v>
      </c>
      <c r="H27" s="2">
        <v>376.63499999999999</v>
      </c>
      <c r="I27" s="2">
        <v>35.968499999999999</v>
      </c>
      <c r="J27" s="2">
        <v>106.538</v>
      </c>
      <c r="K27" s="2">
        <v>33</v>
      </c>
      <c r="L27" s="2">
        <v>35</v>
      </c>
      <c r="M27" s="2" t="s">
        <v>45</v>
      </c>
      <c r="N27" s="12" t="s">
        <v>69</v>
      </c>
    </row>
    <row r="28" spans="1:14" x14ac:dyDescent="0.35">
      <c r="A28" s="15">
        <v>4980</v>
      </c>
      <c r="B28" s="2" t="s">
        <v>3</v>
      </c>
      <c r="C28" s="2" t="s">
        <v>1</v>
      </c>
      <c r="D28" s="2" t="s">
        <v>85</v>
      </c>
      <c r="E28" s="2" t="s">
        <v>2</v>
      </c>
      <c r="F28" s="2">
        <v>258.82</v>
      </c>
      <c r="G28" s="2">
        <v>19.419</v>
      </c>
      <c r="H28" s="2">
        <v>320.94799999999998</v>
      </c>
      <c r="I28" s="2">
        <v>65.831100000000006</v>
      </c>
      <c r="J28" s="2">
        <v>63.1952</v>
      </c>
      <c r="K28" s="2">
        <v>15</v>
      </c>
      <c r="L28" s="2">
        <v>13</v>
      </c>
      <c r="M28" s="2" t="s">
        <v>45</v>
      </c>
      <c r="N28" s="12" t="s">
        <v>69</v>
      </c>
    </row>
    <row r="29" spans="1:14" x14ac:dyDescent="0.35">
      <c r="A29" s="15">
        <v>4981</v>
      </c>
      <c r="B29" s="2" t="s">
        <v>3</v>
      </c>
      <c r="C29" s="2" t="s">
        <v>1</v>
      </c>
      <c r="D29" s="2" t="s">
        <v>85</v>
      </c>
      <c r="E29" s="2" t="s">
        <v>2</v>
      </c>
      <c r="F29" s="2">
        <v>186.483</v>
      </c>
      <c r="G29" s="2">
        <v>43.676099999999998</v>
      </c>
      <c r="H29" s="2">
        <v>361.08699999999999</v>
      </c>
      <c r="I29" s="2">
        <v>41.040199999999999</v>
      </c>
      <c r="J29" s="2">
        <v>107.47199999999999</v>
      </c>
      <c r="K29" s="2">
        <v>31</v>
      </c>
      <c r="L29" s="2">
        <v>40</v>
      </c>
      <c r="M29" s="2" t="s">
        <v>45</v>
      </c>
      <c r="N29" s="12" t="s">
        <v>69</v>
      </c>
    </row>
    <row r="30" spans="1:14" x14ac:dyDescent="0.35">
      <c r="A30" s="15">
        <v>874</v>
      </c>
      <c r="B30" s="2" t="s">
        <v>48</v>
      </c>
      <c r="C30" s="2" t="s">
        <v>1</v>
      </c>
      <c r="D30" s="2" t="s">
        <v>85</v>
      </c>
      <c r="E30" s="2" t="s">
        <v>2</v>
      </c>
      <c r="F30" s="2">
        <v>235.50200000000001</v>
      </c>
      <c r="G30" s="2">
        <v>50.784100000000002</v>
      </c>
      <c r="H30" s="2">
        <v>287.32100000000003</v>
      </c>
      <c r="I30" s="2">
        <v>39.739699999999999</v>
      </c>
      <c r="J30" s="2">
        <v>42.742800000000003</v>
      </c>
      <c r="K30" s="2">
        <v>32</v>
      </c>
      <c r="L30" s="2">
        <v>32</v>
      </c>
      <c r="M30" s="2" t="s">
        <v>45</v>
      </c>
      <c r="N30" s="12" t="s">
        <v>69</v>
      </c>
    </row>
    <row r="31" spans="1:14" x14ac:dyDescent="0.35">
      <c r="A31" s="15">
        <v>4764</v>
      </c>
      <c r="B31" s="2" t="s">
        <v>48</v>
      </c>
      <c r="C31" s="2" t="s">
        <v>1</v>
      </c>
      <c r="D31" s="2" t="s">
        <v>85</v>
      </c>
      <c r="E31" s="2" t="s">
        <v>2</v>
      </c>
      <c r="F31" s="2">
        <v>167.26400000000001</v>
      </c>
      <c r="G31" s="2">
        <v>81.446399999999997</v>
      </c>
      <c r="H31" s="2">
        <v>342.66899999999998</v>
      </c>
      <c r="I31" s="2">
        <v>24.857700000000001</v>
      </c>
      <c r="J31" s="2">
        <v>119.25</v>
      </c>
      <c r="K31" s="2">
        <v>29</v>
      </c>
      <c r="L31" s="2">
        <v>32</v>
      </c>
      <c r="M31" s="2" t="s">
        <v>45</v>
      </c>
      <c r="N31" s="12" t="s">
        <v>69</v>
      </c>
    </row>
    <row r="32" spans="1:14" x14ac:dyDescent="0.35">
      <c r="A32" s="15">
        <v>4772</v>
      </c>
      <c r="B32" s="2" t="s">
        <v>48</v>
      </c>
      <c r="C32" s="2" t="s">
        <v>1</v>
      </c>
      <c r="D32" s="2" t="s">
        <v>85</v>
      </c>
      <c r="E32" s="2" t="s">
        <v>2</v>
      </c>
      <c r="F32" s="2">
        <v>361.62099999999998</v>
      </c>
      <c r="G32" s="2">
        <v>47.7134</v>
      </c>
      <c r="H32" s="2">
        <v>180.64400000000001</v>
      </c>
      <c r="I32" s="2">
        <v>41.707500000000003</v>
      </c>
      <c r="J32" s="2">
        <v>89.954300000000003</v>
      </c>
      <c r="K32" s="2">
        <v>34</v>
      </c>
      <c r="L32" s="2">
        <v>32</v>
      </c>
      <c r="M32" s="2" t="s">
        <v>45</v>
      </c>
      <c r="N32" s="12" t="s">
        <v>69</v>
      </c>
    </row>
    <row r="33" spans="1:14" x14ac:dyDescent="0.35">
      <c r="A33" s="15">
        <v>4773</v>
      </c>
      <c r="B33" s="2" t="s">
        <v>48</v>
      </c>
      <c r="C33" s="2" t="s">
        <v>1</v>
      </c>
      <c r="D33" s="2" t="s">
        <v>85</v>
      </c>
      <c r="E33" s="2" t="s">
        <v>2</v>
      </c>
      <c r="F33" s="2">
        <v>229.72499999999999</v>
      </c>
      <c r="G33" s="2">
        <v>57.189300000000003</v>
      </c>
      <c r="H33" s="2">
        <v>294.92200000000003</v>
      </c>
      <c r="I33" s="2">
        <v>44.1432</v>
      </c>
      <c r="J33" s="2">
        <v>76.441500000000005</v>
      </c>
      <c r="K33" s="2">
        <v>34</v>
      </c>
      <c r="L33" s="2">
        <v>37</v>
      </c>
      <c r="M33" s="2" t="s">
        <v>45</v>
      </c>
      <c r="N33" s="12" t="s">
        <v>69</v>
      </c>
    </row>
    <row r="34" spans="1:14" x14ac:dyDescent="0.35">
      <c r="A34" s="15">
        <v>4983</v>
      </c>
      <c r="B34" s="2" t="s">
        <v>48</v>
      </c>
      <c r="C34" s="2" t="s">
        <v>1</v>
      </c>
      <c r="D34" s="2" t="s">
        <v>85</v>
      </c>
      <c r="E34" s="2" t="s">
        <v>2</v>
      </c>
      <c r="F34" s="2">
        <v>206.16900000000001</v>
      </c>
      <c r="G34" s="2">
        <v>62.728099999999998</v>
      </c>
      <c r="H34" s="2">
        <v>308.33499999999998</v>
      </c>
      <c r="I34" s="2">
        <v>47.179499999999997</v>
      </c>
      <c r="J34" s="2">
        <v>83.515100000000004</v>
      </c>
      <c r="K34" s="2">
        <v>38</v>
      </c>
      <c r="L34" s="2">
        <v>40</v>
      </c>
      <c r="M34" s="2" t="s">
        <v>45</v>
      </c>
      <c r="N34" s="12" t="s">
        <v>69</v>
      </c>
    </row>
    <row r="35" spans="1:14" x14ac:dyDescent="0.35">
      <c r="A35" s="15">
        <v>4984</v>
      </c>
      <c r="B35" s="2" t="s">
        <v>48</v>
      </c>
      <c r="C35" s="2" t="s">
        <v>1</v>
      </c>
      <c r="D35" s="2" t="s">
        <v>85</v>
      </c>
      <c r="E35" s="2" t="s">
        <v>2</v>
      </c>
      <c r="F35" s="2">
        <v>196.69300000000001</v>
      </c>
      <c r="G35" s="2">
        <v>66.331599999999995</v>
      </c>
      <c r="H35" s="2">
        <v>333.72699999999998</v>
      </c>
      <c r="I35" s="2">
        <v>30.6967</v>
      </c>
      <c r="J35" s="2">
        <v>86.584800000000001</v>
      </c>
      <c r="K35" s="2">
        <v>42</v>
      </c>
      <c r="L35" s="2">
        <v>36</v>
      </c>
      <c r="M35" s="2" t="s">
        <v>45</v>
      </c>
      <c r="N35" s="12" t="s">
        <v>69</v>
      </c>
    </row>
    <row r="36" spans="1:14" x14ac:dyDescent="0.35">
      <c r="A36" s="15">
        <v>2396</v>
      </c>
      <c r="B36" s="2" t="s">
        <v>48</v>
      </c>
      <c r="C36" s="2" t="s">
        <v>1</v>
      </c>
      <c r="D36" s="2" t="s">
        <v>85</v>
      </c>
      <c r="E36" s="2" t="s">
        <v>2</v>
      </c>
      <c r="F36" s="2">
        <v>306.00599999999997</v>
      </c>
      <c r="G36" s="2">
        <v>71.905199999999994</v>
      </c>
      <c r="H36" s="2">
        <v>88.755399999999995</v>
      </c>
      <c r="I36" s="2">
        <v>61.494799999999998</v>
      </c>
      <c r="J36" s="2">
        <v>18.985700000000001</v>
      </c>
      <c r="K36" s="2">
        <v>52</v>
      </c>
      <c r="L36" s="2">
        <v>40</v>
      </c>
      <c r="M36" s="2" t="s">
        <v>45</v>
      </c>
      <c r="N36" s="12" t="s">
        <v>69</v>
      </c>
    </row>
    <row r="37" spans="1:14" x14ac:dyDescent="0.35">
      <c r="A37" s="15">
        <v>2397</v>
      </c>
      <c r="B37" s="2" t="s">
        <v>48</v>
      </c>
      <c r="C37" s="2" t="s">
        <v>1</v>
      </c>
      <c r="D37" s="2" t="s">
        <v>85</v>
      </c>
      <c r="E37" s="2" t="s">
        <v>2</v>
      </c>
      <c r="F37" s="2">
        <v>202.43600000000001</v>
      </c>
      <c r="G37" s="2">
        <v>30.797499999999999</v>
      </c>
      <c r="H37" s="2">
        <v>224.15700000000001</v>
      </c>
      <c r="I37" s="2">
        <v>24.658000000000001</v>
      </c>
      <c r="J37" s="2">
        <v>36.436399999999999</v>
      </c>
      <c r="K37" s="2">
        <v>28</v>
      </c>
      <c r="L37" s="2">
        <v>30</v>
      </c>
      <c r="M37" s="2" t="s">
        <v>45</v>
      </c>
      <c r="N37" s="12" t="s">
        <v>69</v>
      </c>
    </row>
    <row r="38" spans="1:14" x14ac:dyDescent="0.35">
      <c r="A38" s="15">
        <v>2409</v>
      </c>
      <c r="B38" s="2" t="s">
        <v>48</v>
      </c>
      <c r="C38" s="2" t="s">
        <v>1</v>
      </c>
      <c r="D38" s="2" t="s">
        <v>85</v>
      </c>
      <c r="E38" s="2" t="s">
        <v>2</v>
      </c>
      <c r="F38" s="2">
        <v>195.96299999999999</v>
      </c>
      <c r="G38" s="2">
        <v>36.936900000000001</v>
      </c>
      <c r="H38" s="2">
        <v>114.715</v>
      </c>
      <c r="I38" s="2">
        <v>20.787500000000001</v>
      </c>
      <c r="J38" s="2">
        <v>22.389099999999999</v>
      </c>
      <c r="K38" s="2">
        <v>37</v>
      </c>
      <c r="L38" s="2">
        <v>25</v>
      </c>
      <c r="M38" s="2" t="s">
        <v>45</v>
      </c>
      <c r="N38" s="12" t="s">
        <v>69</v>
      </c>
    </row>
    <row r="39" spans="1:14" x14ac:dyDescent="0.35">
      <c r="A39" s="15">
        <v>2410</v>
      </c>
      <c r="B39" s="2" t="s">
        <v>48</v>
      </c>
      <c r="C39" s="2" t="s">
        <v>1</v>
      </c>
      <c r="D39" s="2" t="s">
        <v>85</v>
      </c>
      <c r="E39" s="2" t="s">
        <v>2</v>
      </c>
      <c r="F39" s="2">
        <v>231.63200000000001</v>
      </c>
      <c r="G39" s="2">
        <v>62.8962</v>
      </c>
      <c r="H39" s="2">
        <v>219.65299999999999</v>
      </c>
      <c r="I39" s="2">
        <v>37.070399999999999</v>
      </c>
      <c r="J39" s="2">
        <v>37.7378</v>
      </c>
      <c r="K39" s="2">
        <v>63</v>
      </c>
      <c r="L39" s="2">
        <v>60</v>
      </c>
      <c r="M39" s="2" t="s">
        <v>45</v>
      </c>
      <c r="N39" s="12" t="s">
        <v>69</v>
      </c>
    </row>
    <row r="40" spans="1:14" x14ac:dyDescent="0.35">
      <c r="A40" s="15">
        <v>2395</v>
      </c>
      <c r="B40" s="2" t="s">
        <v>48</v>
      </c>
      <c r="C40" s="2" t="s">
        <v>1</v>
      </c>
      <c r="D40" s="2" t="s">
        <v>85</v>
      </c>
      <c r="E40" s="2" t="s">
        <v>2</v>
      </c>
      <c r="F40" s="2">
        <v>333.6</v>
      </c>
      <c r="G40" s="2">
        <v>97.897900000000007</v>
      </c>
      <c r="H40" s="2">
        <v>152.31899999999999</v>
      </c>
      <c r="I40" s="2">
        <v>66.366399999999999</v>
      </c>
      <c r="J40" s="2">
        <v>10.9777</v>
      </c>
      <c r="K40" s="2">
        <v>48</v>
      </c>
      <c r="L40" s="2">
        <v>41</v>
      </c>
      <c r="M40" s="2" t="s">
        <v>45</v>
      </c>
      <c r="N40" s="12" t="s">
        <v>69</v>
      </c>
    </row>
    <row r="41" spans="1:14" x14ac:dyDescent="0.35">
      <c r="A41" s="15">
        <v>2408</v>
      </c>
      <c r="B41" s="2" t="s">
        <v>48</v>
      </c>
      <c r="C41" s="2" t="s">
        <v>1</v>
      </c>
      <c r="D41" s="2" t="s">
        <v>85</v>
      </c>
      <c r="E41" s="2" t="s">
        <v>2</v>
      </c>
      <c r="F41" s="2">
        <v>258.02499999999998</v>
      </c>
      <c r="G41" s="2">
        <v>34.234200000000001</v>
      </c>
      <c r="H41" s="2">
        <v>255.756</v>
      </c>
      <c r="I41" s="2">
        <v>24.8582</v>
      </c>
      <c r="J41" s="2">
        <v>37.304000000000002</v>
      </c>
      <c r="K41" s="2">
        <v>38</v>
      </c>
      <c r="L41" s="2">
        <v>39</v>
      </c>
      <c r="M41" s="2" t="s">
        <v>45</v>
      </c>
      <c r="N41" s="12" t="s">
        <v>69</v>
      </c>
    </row>
    <row r="42" spans="1:14" x14ac:dyDescent="0.35">
      <c r="A42" s="41" t="s">
        <v>90</v>
      </c>
      <c r="B42" s="42"/>
      <c r="C42" s="42"/>
      <c r="D42" s="2"/>
      <c r="E42" s="5"/>
      <c r="F42" s="2">
        <f t="shared" ref="F42:H42" si="4">AVERAGE(F18:F41)</f>
        <v>220.25245833333329</v>
      </c>
      <c r="G42" s="2">
        <f t="shared" si="4"/>
        <v>52.688116666666666</v>
      </c>
      <c r="H42" s="2">
        <f t="shared" si="4"/>
        <v>289.38926666666669</v>
      </c>
      <c r="I42" s="2">
        <f>AVERAGE(I18:I41)</f>
        <v>37.144987499999999</v>
      </c>
      <c r="J42" s="2">
        <f t="shared" ref="J42:L42" si="5">AVERAGE(J18:J41)</f>
        <v>71.681545833333345</v>
      </c>
      <c r="K42" s="2">
        <f t="shared" si="5"/>
        <v>33.541666666666664</v>
      </c>
      <c r="L42" s="2">
        <f t="shared" si="5"/>
        <v>34.041666666666664</v>
      </c>
      <c r="M42" s="2"/>
      <c r="N42" s="12"/>
    </row>
    <row r="43" spans="1:14" ht="13.9" thickBot="1" x14ac:dyDescent="0.4">
      <c r="A43" s="43" t="s">
        <v>91</v>
      </c>
      <c r="B43" s="44"/>
      <c r="C43" s="44"/>
      <c r="D43" s="3"/>
      <c r="E43" s="8"/>
      <c r="F43" s="3">
        <f t="shared" ref="F43:H43" si="6">STDEV(F18:F41)/SQRT(24)</f>
        <v>11.768684199748206</v>
      </c>
      <c r="G43" s="3">
        <f t="shared" si="6"/>
        <v>4.0990689550492787</v>
      </c>
      <c r="H43" s="3">
        <f t="shared" si="6"/>
        <v>18.789088101819136</v>
      </c>
      <c r="I43" s="3">
        <f>STDEV(I18:I41)/SQRT(24)</f>
        <v>2.9181135872496498</v>
      </c>
      <c r="J43" s="3">
        <f t="shared" ref="J43:L43" si="7">STDEV(J18:J41)/SQRT(24)</f>
        <v>7.31268491711932</v>
      </c>
      <c r="K43" s="3">
        <f t="shared" si="7"/>
        <v>2.3674874826863026</v>
      </c>
      <c r="L43" s="3">
        <f t="shared" si="7"/>
        <v>1.8645036316056158</v>
      </c>
      <c r="M43" s="3"/>
      <c r="N43" s="16"/>
    </row>
    <row r="44" spans="1:14" ht="13.9" thickBot="1" x14ac:dyDescent="0.4"/>
    <row r="45" spans="1:14" x14ac:dyDescent="0.35">
      <c r="A45" s="9">
        <v>11728</v>
      </c>
      <c r="B45" s="1" t="s">
        <v>3</v>
      </c>
      <c r="C45" s="1" t="s">
        <v>4</v>
      </c>
      <c r="D45" s="1" t="s">
        <v>84</v>
      </c>
      <c r="E45" s="1" t="s">
        <v>2</v>
      </c>
      <c r="F45" s="1">
        <v>169.73599999999999</v>
      </c>
      <c r="G45" s="1">
        <v>46.313000000000002</v>
      </c>
      <c r="H45" s="1">
        <v>378.97899999999998</v>
      </c>
      <c r="I45" s="1">
        <v>16.549900000000001</v>
      </c>
      <c r="J45" s="1">
        <v>85.685699999999997</v>
      </c>
      <c r="K45" s="1">
        <v>24</v>
      </c>
      <c r="L45" s="1">
        <v>28</v>
      </c>
      <c r="M45" s="1" t="s">
        <v>45</v>
      </c>
      <c r="N45" s="10" t="s">
        <v>69</v>
      </c>
    </row>
    <row r="46" spans="1:14" x14ac:dyDescent="0.35">
      <c r="A46" s="11">
        <v>11735</v>
      </c>
      <c r="B46" s="2" t="s">
        <v>3</v>
      </c>
      <c r="C46" s="2" t="s">
        <v>4</v>
      </c>
      <c r="D46" s="2" t="s">
        <v>84</v>
      </c>
      <c r="E46" s="2" t="s">
        <v>2</v>
      </c>
      <c r="F46" s="2">
        <v>162.029</v>
      </c>
      <c r="G46" s="2">
        <v>85.051699999999997</v>
      </c>
      <c r="H46" s="2">
        <v>350.71699999999998</v>
      </c>
      <c r="I46" s="2">
        <v>31.931899999999999</v>
      </c>
      <c r="J46" s="2">
        <v>48.982300000000002</v>
      </c>
      <c r="K46" s="2">
        <v>24</v>
      </c>
      <c r="L46" s="2">
        <v>34</v>
      </c>
      <c r="M46" s="2" t="s">
        <v>45</v>
      </c>
      <c r="N46" s="12" t="s">
        <v>69</v>
      </c>
    </row>
    <row r="47" spans="1:14" x14ac:dyDescent="0.35">
      <c r="A47" s="11">
        <v>11737</v>
      </c>
      <c r="B47" s="2" t="s">
        <v>3</v>
      </c>
      <c r="C47" s="2" t="s">
        <v>4</v>
      </c>
      <c r="D47" s="2" t="s">
        <v>84</v>
      </c>
      <c r="E47" s="2" t="s">
        <v>2</v>
      </c>
      <c r="F47" s="2">
        <v>243.27699999999999</v>
      </c>
      <c r="G47" s="2">
        <v>37.937899999999999</v>
      </c>
      <c r="H47" s="2">
        <v>305.47199999999998</v>
      </c>
      <c r="I47" s="2">
        <v>17.417400000000001</v>
      </c>
      <c r="J47" s="2">
        <v>63.930599999999998</v>
      </c>
      <c r="K47" s="2">
        <v>24</v>
      </c>
      <c r="L47" s="2">
        <v>24</v>
      </c>
      <c r="M47" s="2" t="s">
        <v>45</v>
      </c>
      <c r="N47" s="12" t="s">
        <v>69</v>
      </c>
    </row>
    <row r="48" spans="1:14" x14ac:dyDescent="0.35">
      <c r="A48" s="11">
        <v>11738</v>
      </c>
      <c r="B48" s="2" t="s">
        <v>3</v>
      </c>
      <c r="C48" s="2" t="s">
        <v>4</v>
      </c>
      <c r="D48" s="2" t="s">
        <v>84</v>
      </c>
      <c r="E48" s="2" t="s">
        <v>2</v>
      </c>
      <c r="F48" s="2">
        <v>204.77099999999999</v>
      </c>
      <c r="G48" s="2">
        <v>57.624299999999998</v>
      </c>
      <c r="H48" s="2">
        <v>332.79899999999998</v>
      </c>
      <c r="I48" s="2">
        <v>21.2546</v>
      </c>
      <c r="J48" s="2">
        <v>45.8459</v>
      </c>
      <c r="K48" s="2">
        <v>32</v>
      </c>
      <c r="L48" s="2">
        <v>44</v>
      </c>
      <c r="M48" s="2" t="s">
        <v>45</v>
      </c>
      <c r="N48" s="12" t="s">
        <v>69</v>
      </c>
    </row>
    <row r="49" spans="1:14" x14ac:dyDescent="0.35">
      <c r="A49" s="11">
        <v>11843</v>
      </c>
      <c r="B49" s="2" t="s">
        <v>3</v>
      </c>
      <c r="C49" s="2" t="s">
        <v>4</v>
      </c>
      <c r="D49" s="2" t="s">
        <v>84</v>
      </c>
      <c r="E49" s="2" t="s">
        <v>2</v>
      </c>
      <c r="F49" s="2">
        <v>207.97499999999999</v>
      </c>
      <c r="G49" s="2">
        <v>93.4268</v>
      </c>
      <c r="H49" s="2">
        <v>295.66199999999998</v>
      </c>
      <c r="I49" s="2">
        <v>13.7805</v>
      </c>
      <c r="J49" s="2">
        <v>31.965299999999999</v>
      </c>
      <c r="K49" s="2">
        <v>32</v>
      </c>
      <c r="L49" s="2">
        <v>32</v>
      </c>
      <c r="M49" s="2" t="s">
        <v>45</v>
      </c>
      <c r="N49" s="12" t="s">
        <v>69</v>
      </c>
    </row>
    <row r="50" spans="1:14" x14ac:dyDescent="0.35">
      <c r="A50" s="11">
        <v>11844</v>
      </c>
      <c r="B50" s="2" t="s">
        <v>3</v>
      </c>
      <c r="C50" s="2" t="s">
        <v>4</v>
      </c>
      <c r="D50" s="2" t="s">
        <v>84</v>
      </c>
      <c r="E50" s="2" t="s">
        <v>2</v>
      </c>
      <c r="F50" s="2">
        <v>276.39299999999997</v>
      </c>
      <c r="G50" s="2">
        <v>192.32599999999999</v>
      </c>
      <c r="H50" s="2">
        <v>126.14279999999999</v>
      </c>
      <c r="I50" s="2">
        <v>34.667999999999999</v>
      </c>
      <c r="J50" s="2">
        <v>6.8401800000000001</v>
      </c>
      <c r="K50" s="2">
        <v>46</v>
      </c>
      <c r="L50" s="2">
        <v>42</v>
      </c>
      <c r="M50" s="2" t="s">
        <v>45</v>
      </c>
      <c r="N50" s="12" t="s">
        <v>69</v>
      </c>
    </row>
    <row r="51" spans="1:14" x14ac:dyDescent="0.35">
      <c r="A51" s="11">
        <v>11845</v>
      </c>
      <c r="B51" s="2" t="s">
        <v>3</v>
      </c>
      <c r="C51" s="2" t="s">
        <v>4</v>
      </c>
      <c r="D51" s="2" t="s">
        <v>84</v>
      </c>
      <c r="E51" s="2" t="s">
        <v>2</v>
      </c>
      <c r="F51" s="2">
        <v>204.00399999999999</v>
      </c>
      <c r="G51" s="2">
        <v>97.864500000000007</v>
      </c>
      <c r="H51" s="2">
        <v>295.62900000000002</v>
      </c>
      <c r="I51" s="2">
        <v>26.726700000000001</v>
      </c>
      <c r="J51" s="2">
        <v>64.431100000000001</v>
      </c>
      <c r="K51" s="2">
        <v>24</v>
      </c>
      <c r="L51" s="2">
        <v>34</v>
      </c>
      <c r="M51" s="2" t="s">
        <v>45</v>
      </c>
      <c r="N51" s="12" t="s">
        <v>69</v>
      </c>
    </row>
    <row r="52" spans="1:14" x14ac:dyDescent="0.35">
      <c r="A52" s="11">
        <v>11853</v>
      </c>
      <c r="B52" s="2" t="s">
        <v>3</v>
      </c>
      <c r="C52" s="2" t="s">
        <v>4</v>
      </c>
      <c r="D52" s="2" t="s">
        <v>84</v>
      </c>
      <c r="E52" s="2" t="s">
        <v>2</v>
      </c>
      <c r="F52" s="2">
        <v>96.930300000000003</v>
      </c>
      <c r="G52" s="2">
        <v>128.428</v>
      </c>
      <c r="H52" s="2">
        <v>367.56799999999998</v>
      </c>
      <c r="I52" s="2">
        <v>14.648</v>
      </c>
      <c r="J52" s="2">
        <v>45.445500000000003</v>
      </c>
      <c r="K52" s="2">
        <v>32</v>
      </c>
      <c r="L52" s="2">
        <v>22</v>
      </c>
      <c r="M52" s="2" t="s">
        <v>45</v>
      </c>
      <c r="N52" s="12" t="s">
        <v>69</v>
      </c>
    </row>
    <row r="53" spans="1:14" x14ac:dyDescent="0.35">
      <c r="A53" s="11">
        <v>11855</v>
      </c>
      <c r="B53" s="2" t="s">
        <v>3</v>
      </c>
      <c r="C53" s="2" t="s">
        <v>4</v>
      </c>
      <c r="D53" s="2" t="s">
        <v>84</v>
      </c>
      <c r="E53" s="2" t="s">
        <v>2</v>
      </c>
      <c r="F53" s="2">
        <v>372.43900000000002</v>
      </c>
      <c r="G53" s="2">
        <v>58.658700000000003</v>
      </c>
      <c r="H53" s="2">
        <v>165.732</v>
      </c>
      <c r="I53" s="2">
        <v>53.787100000000002</v>
      </c>
      <c r="J53" s="2">
        <v>25.058399999999999</v>
      </c>
      <c r="K53" s="2">
        <v>16</v>
      </c>
      <c r="L53" s="2">
        <v>16</v>
      </c>
      <c r="M53" s="2" t="s">
        <v>45</v>
      </c>
      <c r="N53" s="12" t="s">
        <v>69</v>
      </c>
    </row>
    <row r="54" spans="1:14" x14ac:dyDescent="0.35">
      <c r="A54" s="11">
        <v>11856</v>
      </c>
      <c r="B54" s="2" t="s">
        <v>3</v>
      </c>
      <c r="C54" s="2" t="s">
        <v>4</v>
      </c>
      <c r="D54" s="2" t="s">
        <v>84</v>
      </c>
      <c r="E54" s="2" t="s">
        <v>2</v>
      </c>
      <c r="F54" s="2">
        <v>216.98400000000001</v>
      </c>
      <c r="G54" s="2">
        <v>38.505200000000002</v>
      </c>
      <c r="H54" s="2">
        <v>317.017</v>
      </c>
      <c r="I54" s="2">
        <v>24.791499999999999</v>
      </c>
      <c r="J54" s="2">
        <v>40.340299999999999</v>
      </c>
      <c r="K54" s="2">
        <v>16</v>
      </c>
      <c r="L54" s="2">
        <v>18</v>
      </c>
      <c r="M54" s="2" t="s">
        <v>45</v>
      </c>
      <c r="N54" s="12" t="s">
        <v>69</v>
      </c>
    </row>
    <row r="55" spans="1:14" x14ac:dyDescent="0.35">
      <c r="A55" s="11">
        <v>11721</v>
      </c>
      <c r="B55" s="2" t="s">
        <v>48</v>
      </c>
      <c r="C55" s="2" t="s">
        <v>4</v>
      </c>
      <c r="D55" s="2" t="s">
        <v>84</v>
      </c>
      <c r="E55" s="2" t="s">
        <v>2</v>
      </c>
      <c r="F55" s="2">
        <v>252.51900000000001</v>
      </c>
      <c r="G55" s="2">
        <v>70.270300000000006</v>
      </c>
      <c r="H55" s="2">
        <v>277.24400000000003</v>
      </c>
      <c r="I55" s="2">
        <v>45.2119</v>
      </c>
      <c r="J55" s="2">
        <v>46.813499999999998</v>
      </c>
      <c r="K55" s="2">
        <v>32</v>
      </c>
      <c r="L55" s="2">
        <v>36</v>
      </c>
      <c r="M55" s="2" t="s">
        <v>45</v>
      </c>
      <c r="N55" s="12" t="s">
        <v>69</v>
      </c>
    </row>
    <row r="56" spans="1:14" x14ac:dyDescent="0.35">
      <c r="A56" s="11">
        <v>11724</v>
      </c>
      <c r="B56" s="2" t="s">
        <v>48</v>
      </c>
      <c r="C56" s="2" t="s">
        <v>4</v>
      </c>
      <c r="D56" s="2" t="s">
        <v>84</v>
      </c>
      <c r="E56" s="2" t="s">
        <v>2</v>
      </c>
      <c r="F56" s="2">
        <v>212.012</v>
      </c>
      <c r="G56" s="2">
        <v>149.94999999999999</v>
      </c>
      <c r="H56" s="2">
        <v>236.904</v>
      </c>
      <c r="I56" s="2">
        <v>28.027999999999999</v>
      </c>
      <c r="J56" s="2">
        <v>45.578899999999997</v>
      </c>
      <c r="K56" s="2">
        <v>34</v>
      </c>
      <c r="L56" s="2">
        <v>32</v>
      </c>
      <c r="M56" s="2" t="s">
        <v>45</v>
      </c>
      <c r="N56" s="12" t="s">
        <v>69</v>
      </c>
    </row>
    <row r="57" spans="1:14" x14ac:dyDescent="0.35">
      <c r="A57" s="11">
        <v>11732</v>
      </c>
      <c r="B57" s="2" t="s">
        <v>48</v>
      </c>
      <c r="C57" s="2" t="s">
        <v>4</v>
      </c>
      <c r="D57" s="2" t="s">
        <v>84</v>
      </c>
      <c r="E57" s="2" t="s">
        <v>2</v>
      </c>
      <c r="F57" s="2">
        <v>243.51</v>
      </c>
      <c r="G57" s="2">
        <v>77.844499999999996</v>
      </c>
      <c r="H57" s="2">
        <v>267.96800000000002</v>
      </c>
      <c r="I57" s="2">
        <v>30.2636</v>
      </c>
      <c r="J57" s="2">
        <v>39.906599999999997</v>
      </c>
      <c r="K57" s="2">
        <v>32</v>
      </c>
      <c r="L57" s="2">
        <v>32</v>
      </c>
      <c r="M57" s="2" t="s">
        <v>45</v>
      </c>
      <c r="N57" s="12" t="s">
        <v>69</v>
      </c>
    </row>
    <row r="58" spans="1:14" x14ac:dyDescent="0.35">
      <c r="A58" s="11">
        <v>11733</v>
      </c>
      <c r="B58" s="2" t="s">
        <v>48</v>
      </c>
      <c r="C58" s="2" t="s">
        <v>4</v>
      </c>
      <c r="D58" s="2" t="s">
        <v>84</v>
      </c>
      <c r="E58" s="2" t="s">
        <v>2</v>
      </c>
      <c r="F58" s="2">
        <v>188.95599999999999</v>
      </c>
      <c r="G58" s="2">
        <v>42.1755</v>
      </c>
      <c r="H58" s="2">
        <v>351.084</v>
      </c>
      <c r="I58" s="2">
        <v>25.658999999999999</v>
      </c>
      <c r="J58" s="2">
        <v>66.666700000000006</v>
      </c>
      <c r="K58" s="2">
        <v>20</v>
      </c>
      <c r="L58" s="2">
        <v>24</v>
      </c>
      <c r="M58" s="2" t="s">
        <v>45</v>
      </c>
      <c r="N58" s="12" t="s">
        <v>69</v>
      </c>
    </row>
    <row r="59" spans="1:14" x14ac:dyDescent="0.35">
      <c r="A59" s="11">
        <v>11741</v>
      </c>
      <c r="B59" s="2" t="s">
        <v>48</v>
      </c>
      <c r="C59" s="2" t="s">
        <v>4</v>
      </c>
      <c r="D59" s="2" t="s">
        <v>84</v>
      </c>
      <c r="E59" s="2" t="s">
        <v>2</v>
      </c>
      <c r="F59" s="2">
        <v>230.99799999999999</v>
      </c>
      <c r="G59" s="2">
        <v>84.617900000000006</v>
      </c>
      <c r="H59" s="2">
        <v>269.536</v>
      </c>
      <c r="I59" s="2">
        <v>25.892499999999998</v>
      </c>
      <c r="J59" s="2">
        <v>43.510199999999998</v>
      </c>
      <c r="K59" s="2">
        <v>14</v>
      </c>
      <c r="L59" s="2">
        <v>22</v>
      </c>
      <c r="M59" s="2" t="s">
        <v>45</v>
      </c>
      <c r="N59" s="12" t="s">
        <v>69</v>
      </c>
    </row>
    <row r="60" spans="1:14" x14ac:dyDescent="0.35">
      <c r="A60" s="11">
        <v>11841</v>
      </c>
      <c r="B60" s="2" t="s">
        <v>48</v>
      </c>
      <c r="C60" s="2" t="s">
        <v>4</v>
      </c>
      <c r="D60" s="2" t="s">
        <v>84</v>
      </c>
      <c r="E60" s="2" t="s">
        <v>2</v>
      </c>
      <c r="F60" s="2">
        <v>234.535</v>
      </c>
      <c r="G60" s="2">
        <v>104.97199999999999</v>
      </c>
      <c r="H60" s="2">
        <v>256.79000000000002</v>
      </c>
      <c r="I60" s="2">
        <v>25.925899999999999</v>
      </c>
      <c r="J60" s="2">
        <v>39.172499999999999</v>
      </c>
      <c r="K60" s="2">
        <v>28</v>
      </c>
      <c r="L60" s="2">
        <v>34</v>
      </c>
      <c r="M60" s="2" t="s">
        <v>45</v>
      </c>
      <c r="N60" s="12" t="s">
        <v>69</v>
      </c>
    </row>
    <row r="61" spans="1:14" x14ac:dyDescent="0.35">
      <c r="A61" s="11">
        <v>11850</v>
      </c>
      <c r="B61" s="2" t="s">
        <v>48</v>
      </c>
      <c r="C61" s="2" t="s">
        <v>4</v>
      </c>
      <c r="D61" s="2" t="s">
        <v>84</v>
      </c>
      <c r="E61" s="2" t="s">
        <v>2</v>
      </c>
      <c r="F61" s="2">
        <v>296.93</v>
      </c>
      <c r="G61" s="2">
        <v>51.618299999999998</v>
      </c>
      <c r="H61" s="2">
        <v>228.328</v>
      </c>
      <c r="I61" s="2">
        <v>26.559899999999999</v>
      </c>
      <c r="J61" s="2">
        <v>34.367699999999999</v>
      </c>
      <c r="K61" s="2">
        <v>24</v>
      </c>
      <c r="L61" s="2">
        <v>22</v>
      </c>
      <c r="M61" s="2" t="s">
        <v>45</v>
      </c>
      <c r="N61" s="12" t="s">
        <v>69</v>
      </c>
    </row>
    <row r="62" spans="1:14" x14ac:dyDescent="0.35">
      <c r="A62" s="41" t="s">
        <v>90</v>
      </c>
      <c r="B62" s="42"/>
      <c r="C62" s="42"/>
      <c r="D62" s="2"/>
      <c r="E62" s="5"/>
      <c r="F62" s="2">
        <f t="shared" ref="F62:H62" si="8">AVERAGE(F45:F61)</f>
        <v>224.35284117647055</v>
      </c>
      <c r="G62" s="2">
        <f t="shared" si="8"/>
        <v>83.387329411764696</v>
      </c>
      <c r="H62" s="2">
        <f t="shared" si="8"/>
        <v>283.73951764705879</v>
      </c>
      <c r="I62" s="2">
        <f>AVERAGE(I45:I61)</f>
        <v>27.240964705882355</v>
      </c>
      <c r="J62" s="2">
        <f t="shared" ref="J62:L62" si="9">AVERAGE(J45:J61)</f>
        <v>45.561257647058824</v>
      </c>
      <c r="K62" s="2">
        <f t="shared" si="9"/>
        <v>26.705882352941178</v>
      </c>
      <c r="L62" s="2">
        <f t="shared" si="9"/>
        <v>29.176470588235293</v>
      </c>
      <c r="M62" s="2"/>
      <c r="N62" s="12"/>
    </row>
    <row r="63" spans="1:14" ht="13.9" thickBot="1" x14ac:dyDescent="0.4">
      <c r="A63" s="43" t="s">
        <v>91</v>
      </c>
      <c r="B63" s="44"/>
      <c r="C63" s="44"/>
      <c r="D63" s="3"/>
      <c r="E63" s="8"/>
      <c r="F63" s="3">
        <f t="shared" ref="F63:H63" si="10">STDEV(F45:F61)/SQRT(17)</f>
        <v>14.501581386238406</v>
      </c>
      <c r="G63" s="3">
        <f t="shared" si="10"/>
        <v>10.28057015053427</v>
      </c>
      <c r="H63" s="3">
        <f t="shared" si="10"/>
        <v>16.564769963522867</v>
      </c>
      <c r="I63" s="3">
        <f>STDEV(I45:I61)/SQRT(17)</f>
        <v>2.5100947443441055</v>
      </c>
      <c r="J63" s="3">
        <f t="shared" ref="J63:L63" si="11">STDEV(J45:J61)/SQRT(17)</f>
        <v>4.328586608144227</v>
      </c>
      <c r="K63" s="3">
        <f t="shared" si="11"/>
        <v>1.9549422773981022</v>
      </c>
      <c r="L63" s="3">
        <f t="shared" si="11"/>
        <v>1.9482935484328459</v>
      </c>
      <c r="M63" s="3"/>
      <c r="N63" s="17"/>
    </row>
    <row r="64" spans="1:14" ht="13.9" thickBot="1" x14ac:dyDescent="0.4"/>
    <row r="65" spans="1:14" x14ac:dyDescent="0.35">
      <c r="A65" s="9">
        <v>7193</v>
      </c>
      <c r="B65" s="1" t="s">
        <v>3</v>
      </c>
      <c r="C65" s="1" t="s">
        <v>16</v>
      </c>
      <c r="D65" s="1" t="s">
        <v>86</v>
      </c>
      <c r="E65" s="1" t="s">
        <v>2</v>
      </c>
      <c r="F65" s="1">
        <v>262.12900000000002</v>
      </c>
      <c r="G65" s="1">
        <v>56.056100000000001</v>
      </c>
      <c r="H65" s="1">
        <v>271.90499999999997</v>
      </c>
      <c r="I65" s="1">
        <v>26.493200000000002</v>
      </c>
      <c r="J65" s="1">
        <v>63.7971</v>
      </c>
      <c r="K65" s="1">
        <v>28</v>
      </c>
      <c r="L65" s="1">
        <v>32</v>
      </c>
      <c r="M65" s="1" t="s">
        <v>46</v>
      </c>
      <c r="N65" s="10" t="s">
        <v>69</v>
      </c>
    </row>
    <row r="66" spans="1:14" x14ac:dyDescent="0.35">
      <c r="A66" s="11">
        <v>7194</v>
      </c>
      <c r="B66" s="2" t="s">
        <v>3</v>
      </c>
      <c r="C66" s="2" t="s">
        <v>16</v>
      </c>
      <c r="D66" s="2" t="s">
        <v>86</v>
      </c>
      <c r="E66" s="2" t="s">
        <v>2</v>
      </c>
      <c r="F66" s="2">
        <v>155.589</v>
      </c>
      <c r="G66" s="2">
        <v>23.3567</v>
      </c>
      <c r="H66" s="2">
        <v>413.81400000000002</v>
      </c>
      <c r="I66" s="2">
        <v>19.1191</v>
      </c>
      <c r="J66" s="2">
        <v>84.884900000000002</v>
      </c>
      <c r="K66" s="2">
        <v>34</v>
      </c>
      <c r="L66" s="2">
        <v>20</v>
      </c>
      <c r="M66" s="2" t="s">
        <v>46</v>
      </c>
      <c r="N66" s="12" t="s">
        <v>69</v>
      </c>
    </row>
    <row r="67" spans="1:14" x14ac:dyDescent="0.35">
      <c r="A67" s="11">
        <v>7294</v>
      </c>
      <c r="B67" s="2" t="s">
        <v>3</v>
      </c>
      <c r="C67" s="2" t="s">
        <v>16</v>
      </c>
      <c r="D67" s="2" t="s">
        <v>86</v>
      </c>
      <c r="E67" s="2" t="s">
        <v>2</v>
      </c>
      <c r="F67" s="2">
        <v>205.572</v>
      </c>
      <c r="G67" s="2">
        <v>26.0594</v>
      </c>
      <c r="H67" s="2">
        <v>343.24299999999999</v>
      </c>
      <c r="I67" s="2">
        <v>26.9603</v>
      </c>
      <c r="J67" s="2">
        <v>37.537500000000001</v>
      </c>
      <c r="K67" s="2">
        <v>32</v>
      </c>
      <c r="L67" s="2">
        <v>34</v>
      </c>
      <c r="M67" s="2" t="s">
        <v>46</v>
      </c>
      <c r="N67" s="12" t="s">
        <v>69</v>
      </c>
    </row>
    <row r="68" spans="1:14" x14ac:dyDescent="0.35">
      <c r="A68" s="11">
        <v>7295</v>
      </c>
      <c r="B68" s="2" t="s">
        <v>3</v>
      </c>
      <c r="C68" s="2" t="s">
        <v>16</v>
      </c>
      <c r="D68" s="2" t="s">
        <v>86</v>
      </c>
      <c r="E68" s="2" t="s">
        <v>2</v>
      </c>
      <c r="F68" s="2">
        <v>369.83699999999999</v>
      </c>
      <c r="G68" s="2">
        <v>178.91200000000001</v>
      </c>
      <c r="H68" s="2">
        <v>47.147100000000002</v>
      </c>
      <c r="I68" s="2">
        <v>23.556899999999999</v>
      </c>
      <c r="J68" s="2">
        <v>14.5479</v>
      </c>
      <c r="K68" s="2">
        <v>46</v>
      </c>
      <c r="L68" s="2">
        <v>36</v>
      </c>
      <c r="M68" s="2" t="s">
        <v>46</v>
      </c>
      <c r="N68" s="12" t="s">
        <v>69</v>
      </c>
    </row>
    <row r="69" spans="1:14" x14ac:dyDescent="0.35">
      <c r="A69" s="11">
        <v>7296</v>
      </c>
      <c r="B69" s="2" t="s">
        <v>3</v>
      </c>
      <c r="C69" s="2" t="s">
        <v>16</v>
      </c>
      <c r="D69" s="2" t="s">
        <v>86</v>
      </c>
      <c r="E69" s="2" t="s">
        <v>2</v>
      </c>
      <c r="F69" s="2">
        <v>134.101</v>
      </c>
      <c r="G69" s="2">
        <v>7.7744400000000002</v>
      </c>
      <c r="H69" s="2">
        <v>435.96899999999999</v>
      </c>
      <c r="I69" s="2">
        <v>15.1151</v>
      </c>
      <c r="J69" s="2">
        <v>43.7104</v>
      </c>
      <c r="K69" s="2">
        <v>40</v>
      </c>
      <c r="L69" s="2">
        <v>42</v>
      </c>
      <c r="M69" s="2" t="s">
        <v>46</v>
      </c>
      <c r="N69" s="12" t="s">
        <v>69</v>
      </c>
    </row>
    <row r="70" spans="1:14" x14ac:dyDescent="0.35">
      <c r="A70" s="11">
        <v>7301</v>
      </c>
      <c r="B70" s="2" t="s">
        <v>3</v>
      </c>
      <c r="C70" s="2" t="s">
        <v>16</v>
      </c>
      <c r="D70" s="2" t="s">
        <v>86</v>
      </c>
      <c r="E70" s="2" t="s">
        <v>2</v>
      </c>
      <c r="F70" s="2">
        <v>167.501</v>
      </c>
      <c r="G70" s="2">
        <v>78.144800000000004</v>
      </c>
      <c r="H70" s="2">
        <v>353.22</v>
      </c>
      <c r="I70" s="2">
        <v>29.529499999999999</v>
      </c>
      <c r="J70" s="2">
        <v>63.1965</v>
      </c>
      <c r="K70" s="2">
        <v>26</v>
      </c>
      <c r="L70" s="2">
        <v>28</v>
      </c>
      <c r="M70" s="2" t="s">
        <v>46</v>
      </c>
      <c r="N70" s="12" t="s">
        <v>69</v>
      </c>
    </row>
    <row r="71" spans="1:14" x14ac:dyDescent="0.35">
      <c r="A71" s="11">
        <v>7302</v>
      </c>
      <c r="B71" s="2" t="s">
        <v>3</v>
      </c>
      <c r="C71" s="2" t="s">
        <v>16</v>
      </c>
      <c r="D71" s="2" t="s">
        <v>86</v>
      </c>
      <c r="E71" s="2" t="s">
        <v>2</v>
      </c>
      <c r="F71" s="2">
        <v>128.82900000000001</v>
      </c>
      <c r="G71" s="2">
        <v>64.9983</v>
      </c>
      <c r="H71" s="2">
        <v>375.209</v>
      </c>
      <c r="I71" s="2">
        <v>18.618600000000001</v>
      </c>
      <c r="J71" s="2">
        <v>54.721400000000003</v>
      </c>
      <c r="K71" s="2">
        <v>24</v>
      </c>
      <c r="L71" s="2">
        <v>18</v>
      </c>
      <c r="M71" s="2" t="s">
        <v>46</v>
      </c>
      <c r="N71" s="12" t="s">
        <v>69</v>
      </c>
    </row>
    <row r="72" spans="1:14" x14ac:dyDescent="0.35">
      <c r="A72" s="11">
        <v>7370</v>
      </c>
      <c r="B72" s="2" t="s">
        <v>3</v>
      </c>
      <c r="C72" s="2" t="s">
        <v>16</v>
      </c>
      <c r="D72" s="2" t="s">
        <v>86</v>
      </c>
      <c r="E72" s="2" t="s">
        <v>2</v>
      </c>
      <c r="F72" s="2">
        <v>190.42400000000001</v>
      </c>
      <c r="G72" s="2">
        <v>290.22399999999999</v>
      </c>
      <c r="H72" s="2">
        <v>110.67700000000001</v>
      </c>
      <c r="I72" s="2">
        <v>21.8552</v>
      </c>
      <c r="J72" s="2">
        <v>23.0564</v>
      </c>
      <c r="K72" s="2">
        <v>18</v>
      </c>
      <c r="L72" s="2">
        <v>24</v>
      </c>
      <c r="M72" s="2" t="s">
        <v>46</v>
      </c>
      <c r="N72" s="12" t="s">
        <v>69</v>
      </c>
    </row>
    <row r="73" spans="1:14" x14ac:dyDescent="0.35">
      <c r="A73" s="11">
        <v>7394</v>
      </c>
      <c r="B73" s="2" t="s">
        <v>3</v>
      </c>
      <c r="C73" s="2" t="s">
        <v>16</v>
      </c>
      <c r="D73" s="2" t="s">
        <v>86</v>
      </c>
      <c r="E73" s="2" t="s">
        <v>2</v>
      </c>
      <c r="F73" s="2">
        <v>122.789</v>
      </c>
      <c r="G73" s="2">
        <v>40.807499999999997</v>
      </c>
      <c r="H73" s="2">
        <v>420.95400000000001</v>
      </c>
      <c r="I73" s="2">
        <v>15.9826</v>
      </c>
      <c r="J73" s="2">
        <v>62.562600000000003</v>
      </c>
      <c r="K73" s="2">
        <v>34</v>
      </c>
      <c r="L73" s="2">
        <v>40</v>
      </c>
      <c r="M73" s="2" t="s">
        <v>46</v>
      </c>
      <c r="N73" s="12" t="s">
        <v>69</v>
      </c>
    </row>
    <row r="74" spans="1:14" x14ac:dyDescent="0.35">
      <c r="A74" s="11">
        <v>7486</v>
      </c>
      <c r="B74" s="2" t="s">
        <v>3</v>
      </c>
      <c r="C74" s="2" t="s">
        <v>16</v>
      </c>
      <c r="D74" s="2" t="s">
        <v>86</v>
      </c>
      <c r="E74" s="2" t="s">
        <v>2</v>
      </c>
      <c r="F74" s="2">
        <v>183.61699999999999</v>
      </c>
      <c r="G74" s="2">
        <v>30.363700000000001</v>
      </c>
      <c r="H74" s="2">
        <v>383.25</v>
      </c>
      <c r="I74" s="2">
        <v>22.989699999999999</v>
      </c>
      <c r="J74" s="2">
        <v>103.17</v>
      </c>
      <c r="K74" s="2">
        <v>40</v>
      </c>
      <c r="L74" s="2">
        <v>26</v>
      </c>
      <c r="M74" s="2" t="s">
        <v>46</v>
      </c>
      <c r="N74" s="12" t="s">
        <v>69</v>
      </c>
    </row>
    <row r="75" spans="1:14" x14ac:dyDescent="0.35">
      <c r="A75" s="11">
        <v>7559</v>
      </c>
      <c r="B75" s="2" t="s">
        <v>3</v>
      </c>
      <c r="C75" s="2" t="s">
        <v>16</v>
      </c>
      <c r="D75" s="2" t="s">
        <v>86</v>
      </c>
      <c r="E75" s="2" t="s">
        <v>2</v>
      </c>
      <c r="F75" s="2">
        <v>126.994</v>
      </c>
      <c r="G75" s="2">
        <v>48.948900000000002</v>
      </c>
      <c r="H75" s="2">
        <v>413.81400000000002</v>
      </c>
      <c r="I75" s="2">
        <v>19.4861</v>
      </c>
      <c r="J75" s="2">
        <v>45.545499999999997</v>
      </c>
      <c r="K75" s="2">
        <v>28</v>
      </c>
      <c r="L75" s="2">
        <v>28</v>
      </c>
      <c r="M75" s="2" t="s">
        <v>46</v>
      </c>
      <c r="N75" s="12" t="s">
        <v>69</v>
      </c>
    </row>
    <row r="76" spans="1:14" x14ac:dyDescent="0.35">
      <c r="A76" s="11">
        <v>7561</v>
      </c>
      <c r="B76" s="2" t="s">
        <v>3</v>
      </c>
      <c r="C76" s="2" t="s">
        <v>16</v>
      </c>
      <c r="D76" s="2" t="s">
        <v>86</v>
      </c>
      <c r="E76" s="2" t="s">
        <v>2</v>
      </c>
      <c r="F76" s="2">
        <v>238.53899999999999</v>
      </c>
      <c r="G76" s="2">
        <v>36.636600000000001</v>
      </c>
      <c r="H76" s="2">
        <v>324.82499999999999</v>
      </c>
      <c r="I76" s="2">
        <v>44.811500000000002</v>
      </c>
      <c r="J76" s="2">
        <v>37.1038</v>
      </c>
      <c r="K76" s="2">
        <v>44</v>
      </c>
      <c r="L76" s="2">
        <v>26</v>
      </c>
      <c r="M76" s="2" t="s">
        <v>46</v>
      </c>
      <c r="N76" s="12" t="s">
        <v>69</v>
      </c>
    </row>
    <row r="77" spans="1:14" x14ac:dyDescent="0.35">
      <c r="A77" s="11">
        <v>7631</v>
      </c>
      <c r="B77" s="2" t="s">
        <v>3</v>
      </c>
      <c r="C77" s="2" t="s">
        <v>16</v>
      </c>
      <c r="D77" s="2" t="s">
        <v>86</v>
      </c>
      <c r="E77" s="2" t="s">
        <v>2</v>
      </c>
      <c r="F77" s="2">
        <v>230.83099999999999</v>
      </c>
      <c r="G77" s="2">
        <v>43.209899999999998</v>
      </c>
      <c r="H77" s="2">
        <v>306.673</v>
      </c>
      <c r="I77" s="2">
        <v>27.994700000000002</v>
      </c>
      <c r="J77" s="2">
        <v>60.427100000000003</v>
      </c>
      <c r="K77" s="2">
        <v>32</v>
      </c>
      <c r="L77" s="2">
        <v>28</v>
      </c>
      <c r="M77" s="2" t="s">
        <v>46</v>
      </c>
      <c r="N77" s="12" t="s">
        <v>69</v>
      </c>
    </row>
    <row r="78" spans="1:14" x14ac:dyDescent="0.35">
      <c r="A78" s="11">
        <v>7634</v>
      </c>
      <c r="B78" s="2" t="s">
        <v>3</v>
      </c>
      <c r="C78" s="2" t="s">
        <v>16</v>
      </c>
      <c r="D78" s="2" t="s">
        <v>86</v>
      </c>
      <c r="E78" s="2" t="s">
        <v>2</v>
      </c>
      <c r="F78" s="2">
        <v>209.84299999999999</v>
      </c>
      <c r="G78" s="2">
        <v>34.4011</v>
      </c>
      <c r="H78" s="2">
        <v>349.18299999999999</v>
      </c>
      <c r="I78" s="2">
        <v>26.826799999999999</v>
      </c>
      <c r="J78" s="2">
        <v>101.63500000000001</v>
      </c>
      <c r="K78" s="2">
        <v>42</v>
      </c>
      <c r="L78" s="2">
        <v>38</v>
      </c>
      <c r="M78" s="2" t="s">
        <v>46</v>
      </c>
      <c r="N78" s="12" t="s">
        <v>69</v>
      </c>
    </row>
    <row r="79" spans="1:14" x14ac:dyDescent="0.35">
      <c r="A79" s="11">
        <v>7636</v>
      </c>
      <c r="B79" s="2" t="s">
        <v>3</v>
      </c>
      <c r="C79" s="2" t="s">
        <v>16</v>
      </c>
      <c r="D79" s="2" t="s">
        <v>86</v>
      </c>
      <c r="E79" s="2" t="s">
        <v>2</v>
      </c>
      <c r="F79" s="2">
        <v>193.52699999999999</v>
      </c>
      <c r="G79" s="2">
        <v>48.148200000000003</v>
      </c>
      <c r="H79" s="2">
        <v>355.05500000000001</v>
      </c>
      <c r="I79" s="2">
        <v>29.129100000000001</v>
      </c>
      <c r="J79" s="2">
        <v>40.807499999999997</v>
      </c>
      <c r="K79" s="2">
        <v>20</v>
      </c>
      <c r="L79" s="2">
        <v>22</v>
      </c>
      <c r="M79" s="2" t="s">
        <v>46</v>
      </c>
      <c r="N79" s="12" t="s">
        <v>69</v>
      </c>
    </row>
    <row r="80" spans="1:14" x14ac:dyDescent="0.35">
      <c r="A80" s="11">
        <v>7742</v>
      </c>
      <c r="B80" s="2" t="s">
        <v>3</v>
      </c>
      <c r="C80" s="2" t="s">
        <v>16</v>
      </c>
      <c r="D80" s="2" t="s">
        <v>86</v>
      </c>
      <c r="E80" s="2" t="s">
        <v>2</v>
      </c>
      <c r="F80" s="2">
        <v>122.456</v>
      </c>
      <c r="G80" s="2">
        <v>120.02</v>
      </c>
      <c r="H80" s="2">
        <v>356.32299999999998</v>
      </c>
      <c r="I80" s="2">
        <v>18.918900000000001</v>
      </c>
      <c r="J80" s="2">
        <v>31.598299999999998</v>
      </c>
      <c r="K80" s="2">
        <v>20</v>
      </c>
      <c r="L80" s="2">
        <v>14</v>
      </c>
      <c r="M80" s="2" t="s">
        <v>46</v>
      </c>
      <c r="N80" s="12" t="s">
        <v>69</v>
      </c>
    </row>
    <row r="81" spans="1:14" x14ac:dyDescent="0.35">
      <c r="A81" s="11">
        <v>7747</v>
      </c>
      <c r="B81" s="2" t="s">
        <v>3</v>
      </c>
      <c r="C81" s="2" t="s">
        <v>16</v>
      </c>
      <c r="D81" s="2" t="s">
        <v>86</v>
      </c>
      <c r="E81" s="2" t="s">
        <v>2</v>
      </c>
      <c r="F81" s="2">
        <v>136.43600000000001</v>
      </c>
      <c r="G81" s="2">
        <v>81.948599999999999</v>
      </c>
      <c r="H81" s="2">
        <v>379.58</v>
      </c>
      <c r="I81" s="2">
        <v>19.252600000000001</v>
      </c>
      <c r="J81" s="2">
        <v>89.956599999999995</v>
      </c>
      <c r="K81" s="2">
        <v>20</v>
      </c>
      <c r="L81" s="2">
        <v>26</v>
      </c>
      <c r="M81" s="2" t="s">
        <v>46</v>
      </c>
      <c r="N81" s="12" t="s">
        <v>69</v>
      </c>
    </row>
    <row r="82" spans="1:14" x14ac:dyDescent="0.35">
      <c r="A82" s="11">
        <v>7937</v>
      </c>
      <c r="B82" s="2" t="s">
        <v>3</v>
      </c>
      <c r="C82" s="2" t="s">
        <v>16</v>
      </c>
      <c r="D82" s="2" t="s">
        <v>86</v>
      </c>
      <c r="E82" s="2" t="s">
        <v>2</v>
      </c>
      <c r="F82" s="2">
        <v>154.054</v>
      </c>
      <c r="G82" s="2">
        <v>49.783099999999997</v>
      </c>
      <c r="H82" s="2">
        <v>376.61</v>
      </c>
      <c r="I82" s="2">
        <v>18.718699999999998</v>
      </c>
      <c r="J82" s="2">
        <v>51.1511</v>
      </c>
      <c r="K82" s="2">
        <v>30</v>
      </c>
      <c r="L82" s="2">
        <v>40</v>
      </c>
      <c r="M82" s="2" t="s">
        <v>46</v>
      </c>
      <c r="N82" s="12" t="s">
        <v>69</v>
      </c>
    </row>
    <row r="83" spans="1:14" x14ac:dyDescent="0.35">
      <c r="A83" s="11">
        <v>7191</v>
      </c>
      <c r="B83" s="2" t="s">
        <v>48</v>
      </c>
      <c r="C83" s="2" t="s">
        <v>16</v>
      </c>
      <c r="D83" s="2" t="s">
        <v>86</v>
      </c>
      <c r="E83" s="2" t="s">
        <v>2</v>
      </c>
      <c r="F83" s="2">
        <v>284.78500000000003</v>
      </c>
      <c r="G83" s="2">
        <v>32.832799999999999</v>
      </c>
      <c r="H83" s="2">
        <v>280.04700000000003</v>
      </c>
      <c r="I83" s="2">
        <v>50.650700000000001</v>
      </c>
      <c r="J83" s="2">
        <v>52.786099999999998</v>
      </c>
      <c r="K83" s="2">
        <v>16</v>
      </c>
      <c r="L83" s="2">
        <v>18</v>
      </c>
      <c r="M83" s="2" t="s">
        <v>46</v>
      </c>
      <c r="N83" s="12" t="s">
        <v>69</v>
      </c>
    </row>
    <row r="84" spans="1:14" x14ac:dyDescent="0.35">
      <c r="A84" s="11">
        <v>7282</v>
      </c>
      <c r="B84" s="2" t="s">
        <v>48</v>
      </c>
      <c r="C84" s="2" t="s">
        <v>16</v>
      </c>
      <c r="D84" s="2" t="s">
        <v>86</v>
      </c>
      <c r="E84" s="2" t="s">
        <v>2</v>
      </c>
      <c r="F84" s="2">
        <v>180.01300000000001</v>
      </c>
      <c r="G84" s="2">
        <v>24.658000000000001</v>
      </c>
      <c r="H84" s="2">
        <v>358.22500000000002</v>
      </c>
      <c r="I84" s="2">
        <v>26.760100000000001</v>
      </c>
      <c r="J84" s="2">
        <v>59.125799999999998</v>
      </c>
      <c r="K84" s="2">
        <v>20</v>
      </c>
      <c r="L84" s="2">
        <v>20</v>
      </c>
      <c r="M84" s="2" t="s">
        <v>46</v>
      </c>
      <c r="N84" s="12" t="s">
        <v>69</v>
      </c>
    </row>
    <row r="85" spans="1:14" x14ac:dyDescent="0.35">
      <c r="A85" s="11">
        <v>7283</v>
      </c>
      <c r="B85" s="2" t="s">
        <v>48</v>
      </c>
      <c r="C85" s="2" t="s">
        <v>16</v>
      </c>
      <c r="D85" s="2" t="s">
        <v>86</v>
      </c>
      <c r="E85" s="2" t="s">
        <v>2</v>
      </c>
      <c r="F85" s="2">
        <v>153.82</v>
      </c>
      <c r="G85" s="2">
        <v>45.011699999999998</v>
      </c>
      <c r="H85" s="2">
        <v>401.20100000000002</v>
      </c>
      <c r="I85" s="2">
        <v>23.490200000000002</v>
      </c>
      <c r="J85" s="2">
        <v>68.435100000000006</v>
      </c>
      <c r="K85" s="2">
        <v>20</v>
      </c>
      <c r="L85" s="2">
        <v>34</v>
      </c>
      <c r="M85" s="2" t="s">
        <v>46</v>
      </c>
      <c r="N85" s="12" t="s">
        <v>69</v>
      </c>
    </row>
    <row r="86" spans="1:14" x14ac:dyDescent="0.35">
      <c r="A86" s="11">
        <v>7289</v>
      </c>
      <c r="B86" s="2" t="s">
        <v>48</v>
      </c>
      <c r="C86" s="2" t="s">
        <v>16</v>
      </c>
      <c r="D86" s="2" t="s">
        <v>86</v>
      </c>
      <c r="E86" s="2" t="s">
        <v>2</v>
      </c>
      <c r="F86" s="2">
        <v>126.49299999999999</v>
      </c>
      <c r="G86" s="2">
        <v>52.752800000000001</v>
      </c>
      <c r="H86" s="2">
        <v>420.48700000000002</v>
      </c>
      <c r="I86" s="2">
        <v>17.751100000000001</v>
      </c>
      <c r="J86" s="2">
        <v>76.343000000000004</v>
      </c>
      <c r="K86" s="2">
        <v>6</v>
      </c>
      <c r="L86" s="2">
        <v>10</v>
      </c>
      <c r="M86" s="2" t="s">
        <v>46</v>
      </c>
      <c r="N86" s="12" t="s">
        <v>69</v>
      </c>
    </row>
    <row r="87" spans="1:14" x14ac:dyDescent="0.35">
      <c r="A87" s="11">
        <v>7290</v>
      </c>
      <c r="B87" s="2" t="s">
        <v>48</v>
      </c>
      <c r="C87" s="2" t="s">
        <v>16</v>
      </c>
      <c r="D87" s="2" t="s">
        <v>86</v>
      </c>
      <c r="E87" s="2" t="s">
        <v>2</v>
      </c>
      <c r="F87" s="2">
        <v>229.26300000000001</v>
      </c>
      <c r="G87" s="2">
        <v>25.1251</v>
      </c>
      <c r="H87" s="2">
        <v>304.404</v>
      </c>
      <c r="I87" s="2">
        <v>30.130099999999999</v>
      </c>
      <c r="J87" s="2">
        <v>63.1965</v>
      </c>
      <c r="K87" s="2">
        <v>14</v>
      </c>
      <c r="L87" s="2">
        <v>16</v>
      </c>
      <c r="M87" s="2" t="s">
        <v>46</v>
      </c>
      <c r="N87" s="12" t="s">
        <v>69</v>
      </c>
    </row>
    <row r="88" spans="1:14" x14ac:dyDescent="0.35">
      <c r="A88" s="11">
        <v>7297</v>
      </c>
      <c r="B88" s="2" t="s">
        <v>48</v>
      </c>
      <c r="C88" s="2" t="s">
        <v>16</v>
      </c>
      <c r="D88" s="2" t="s">
        <v>86</v>
      </c>
      <c r="E88" s="2" t="s">
        <v>2</v>
      </c>
      <c r="F88" s="2">
        <v>255.78899999999999</v>
      </c>
      <c r="G88" s="2">
        <v>49.249200000000002</v>
      </c>
      <c r="H88" s="2">
        <v>294.72800000000001</v>
      </c>
      <c r="I88" s="2">
        <v>32.732700000000001</v>
      </c>
      <c r="J88" s="2">
        <v>70.170199999999994</v>
      </c>
      <c r="K88" s="2">
        <v>16</v>
      </c>
      <c r="L88" s="2">
        <v>20</v>
      </c>
      <c r="M88" s="2" t="s">
        <v>46</v>
      </c>
      <c r="N88" s="12" t="s">
        <v>69</v>
      </c>
    </row>
    <row r="89" spans="1:14" x14ac:dyDescent="0.35">
      <c r="A89" s="11">
        <v>7367</v>
      </c>
      <c r="B89" s="2" t="s">
        <v>48</v>
      </c>
      <c r="C89" s="2" t="s">
        <v>16</v>
      </c>
      <c r="D89" s="2" t="s">
        <v>86</v>
      </c>
      <c r="E89" s="2" t="s">
        <v>2</v>
      </c>
      <c r="F89" s="2">
        <v>226.26</v>
      </c>
      <c r="G89" s="2">
        <v>38.571899999999999</v>
      </c>
      <c r="H89" s="2">
        <v>306.30599999999998</v>
      </c>
      <c r="I89" s="2">
        <v>36.336300000000001</v>
      </c>
      <c r="J89" s="2">
        <v>64.464500000000001</v>
      </c>
      <c r="K89" s="2">
        <v>18</v>
      </c>
      <c r="L89" s="2">
        <v>18</v>
      </c>
      <c r="M89" s="2" t="s">
        <v>46</v>
      </c>
      <c r="N89" s="12" t="s">
        <v>69</v>
      </c>
    </row>
    <row r="90" spans="1:14" x14ac:dyDescent="0.35">
      <c r="A90" s="11">
        <v>7396</v>
      </c>
      <c r="B90" s="2" t="s">
        <v>48</v>
      </c>
      <c r="C90" s="2" t="s">
        <v>16</v>
      </c>
      <c r="D90" s="2" t="s">
        <v>86</v>
      </c>
      <c r="E90" s="2" t="s">
        <v>2</v>
      </c>
      <c r="F90" s="2">
        <v>265.666</v>
      </c>
      <c r="G90" s="2">
        <v>76.943600000000004</v>
      </c>
      <c r="H90" s="2">
        <v>245.078</v>
      </c>
      <c r="I90" s="2">
        <v>23.0564</v>
      </c>
      <c r="J90" s="2">
        <v>58.325000000000003</v>
      </c>
      <c r="K90" s="2">
        <v>32</v>
      </c>
      <c r="L90" s="2">
        <v>28</v>
      </c>
      <c r="M90" s="2" t="s">
        <v>46</v>
      </c>
      <c r="N90" s="12" t="s">
        <v>69</v>
      </c>
    </row>
    <row r="91" spans="1:14" x14ac:dyDescent="0.35">
      <c r="A91" s="11">
        <v>7397</v>
      </c>
      <c r="B91" s="2" t="s">
        <v>48</v>
      </c>
      <c r="C91" s="2" t="s">
        <v>16</v>
      </c>
      <c r="D91" s="2" t="s">
        <v>86</v>
      </c>
      <c r="E91" s="2" t="s">
        <v>2</v>
      </c>
      <c r="F91" s="2">
        <v>279.24599999999998</v>
      </c>
      <c r="G91" s="2">
        <v>29.6296</v>
      </c>
      <c r="H91" s="2">
        <v>255.923</v>
      </c>
      <c r="I91" s="2">
        <v>36.936900000000001</v>
      </c>
      <c r="J91" s="2">
        <v>37.771099999999997</v>
      </c>
      <c r="K91" s="2">
        <v>20</v>
      </c>
      <c r="L91" s="2">
        <v>20</v>
      </c>
      <c r="M91" s="2" t="s">
        <v>46</v>
      </c>
      <c r="N91" s="12" t="s">
        <v>69</v>
      </c>
    </row>
    <row r="92" spans="1:14" x14ac:dyDescent="0.35">
      <c r="A92" s="11">
        <v>7480</v>
      </c>
      <c r="B92" s="2" t="s">
        <v>48</v>
      </c>
      <c r="C92" s="2" t="s">
        <v>16</v>
      </c>
      <c r="D92" s="2" t="s">
        <v>86</v>
      </c>
      <c r="E92" s="2" t="s">
        <v>2</v>
      </c>
      <c r="F92" s="2">
        <v>198.33199999999999</v>
      </c>
      <c r="G92" s="2">
        <v>45.578899999999997</v>
      </c>
      <c r="H92" s="2">
        <v>326.29300000000001</v>
      </c>
      <c r="I92" s="2">
        <v>22.7895</v>
      </c>
      <c r="J92" s="2">
        <v>47.847799999999999</v>
      </c>
      <c r="K92" s="2">
        <v>22</v>
      </c>
      <c r="L92" s="2">
        <v>22</v>
      </c>
      <c r="M92" s="2" t="s">
        <v>46</v>
      </c>
      <c r="N92" s="12" t="s">
        <v>69</v>
      </c>
    </row>
    <row r="93" spans="1:14" x14ac:dyDescent="0.35">
      <c r="A93" s="11">
        <v>7481</v>
      </c>
      <c r="B93" s="2" t="s">
        <v>48</v>
      </c>
      <c r="C93" s="2" t="s">
        <v>16</v>
      </c>
      <c r="D93" s="2" t="s">
        <v>86</v>
      </c>
      <c r="E93" s="2" t="s">
        <v>2</v>
      </c>
      <c r="F93" s="2">
        <v>243.67699999999999</v>
      </c>
      <c r="G93" s="2">
        <v>42.1755</v>
      </c>
      <c r="H93" s="2">
        <v>301.935</v>
      </c>
      <c r="I93" s="2">
        <v>28.194900000000001</v>
      </c>
      <c r="J93" s="2">
        <v>64.264300000000006</v>
      </c>
      <c r="K93" s="2">
        <v>20</v>
      </c>
      <c r="L93" s="2">
        <v>24</v>
      </c>
      <c r="M93" s="2" t="s">
        <v>46</v>
      </c>
      <c r="N93" s="12" t="s">
        <v>69</v>
      </c>
    </row>
    <row r="94" spans="1:14" x14ac:dyDescent="0.35">
      <c r="A94" s="11">
        <v>7484</v>
      </c>
      <c r="B94" s="2" t="s">
        <v>48</v>
      </c>
      <c r="C94" s="2" t="s">
        <v>16</v>
      </c>
      <c r="D94" s="2" t="s">
        <v>86</v>
      </c>
      <c r="E94" s="2" t="s">
        <v>2</v>
      </c>
      <c r="F94" s="2">
        <v>181.381</v>
      </c>
      <c r="G94" s="2">
        <v>42.4758</v>
      </c>
      <c r="H94" s="2">
        <v>347.94799999999998</v>
      </c>
      <c r="I94" s="2">
        <v>29.529499999999999</v>
      </c>
      <c r="J94" s="2">
        <v>63.930599999999998</v>
      </c>
      <c r="K94" s="2">
        <v>18</v>
      </c>
      <c r="L94" s="2">
        <v>20</v>
      </c>
      <c r="M94" s="2" t="s">
        <v>46</v>
      </c>
      <c r="N94" s="12" t="s">
        <v>69</v>
      </c>
    </row>
    <row r="95" spans="1:14" x14ac:dyDescent="0.35">
      <c r="A95" s="11">
        <v>7627</v>
      </c>
      <c r="B95" s="2" t="s">
        <v>48</v>
      </c>
      <c r="C95" s="2" t="s">
        <v>16</v>
      </c>
      <c r="D95" s="2" t="s">
        <v>86</v>
      </c>
      <c r="E95" s="2" t="s">
        <v>2</v>
      </c>
      <c r="F95" s="2">
        <v>225.893</v>
      </c>
      <c r="G95" s="2">
        <v>28.561900000000001</v>
      </c>
      <c r="H95" s="2">
        <v>311.178</v>
      </c>
      <c r="I95" s="2">
        <v>33.900599999999997</v>
      </c>
      <c r="J95" s="2">
        <v>56.8902</v>
      </c>
      <c r="K95" s="2">
        <v>22</v>
      </c>
      <c r="L95" s="2">
        <v>22</v>
      </c>
      <c r="M95" s="2" t="s">
        <v>46</v>
      </c>
      <c r="N95" s="12" t="s">
        <v>69</v>
      </c>
    </row>
    <row r="96" spans="1:14" x14ac:dyDescent="0.35">
      <c r="A96" s="11">
        <v>7743</v>
      </c>
      <c r="B96" s="2" t="s">
        <v>48</v>
      </c>
      <c r="C96" s="2" t="s">
        <v>16</v>
      </c>
      <c r="D96" s="2" t="s">
        <v>86</v>
      </c>
      <c r="E96" s="2" t="s">
        <v>2</v>
      </c>
      <c r="F96" s="2">
        <v>135.80199999999999</v>
      </c>
      <c r="G96" s="2">
        <v>59.759799999999998</v>
      </c>
      <c r="H96" s="2">
        <v>402.36900000000003</v>
      </c>
      <c r="I96" s="2">
        <v>10.8108</v>
      </c>
      <c r="J96" s="2">
        <v>45.311999999999998</v>
      </c>
      <c r="K96" s="2">
        <v>20</v>
      </c>
      <c r="L96" s="2">
        <v>20</v>
      </c>
      <c r="M96" s="2" t="s">
        <v>46</v>
      </c>
      <c r="N96" s="12" t="s">
        <v>69</v>
      </c>
    </row>
    <row r="97" spans="1:14" x14ac:dyDescent="0.35">
      <c r="A97" s="11">
        <v>7745</v>
      </c>
      <c r="B97" s="2" t="s">
        <v>48</v>
      </c>
      <c r="C97" s="2" t="s">
        <v>16</v>
      </c>
      <c r="D97" s="2" t="s">
        <v>86</v>
      </c>
      <c r="E97" s="2" t="s">
        <v>2</v>
      </c>
      <c r="F97" s="2">
        <v>188.822</v>
      </c>
      <c r="G97" s="2">
        <v>54.721400000000003</v>
      </c>
      <c r="H97" s="2">
        <v>354.42099999999999</v>
      </c>
      <c r="I97" s="2">
        <v>81.614900000000006</v>
      </c>
      <c r="J97" s="2">
        <v>79.346000000000004</v>
      </c>
      <c r="K97" s="2">
        <v>14</v>
      </c>
      <c r="L97" s="2">
        <v>14</v>
      </c>
      <c r="M97" s="2" t="s">
        <v>46</v>
      </c>
      <c r="N97" s="12" t="s">
        <v>69</v>
      </c>
    </row>
    <row r="98" spans="1:14" x14ac:dyDescent="0.35">
      <c r="A98" s="11">
        <v>7930</v>
      </c>
      <c r="B98" s="2" t="s">
        <v>48</v>
      </c>
      <c r="C98" s="2" t="s">
        <v>16</v>
      </c>
      <c r="D98" s="2" t="s">
        <v>86</v>
      </c>
      <c r="E98" s="2" t="s">
        <v>2</v>
      </c>
      <c r="F98" s="2">
        <v>204.304</v>
      </c>
      <c r="G98" s="2">
        <v>90.890900000000002</v>
      </c>
      <c r="H98" s="2">
        <v>288.18799999999999</v>
      </c>
      <c r="I98" s="2">
        <v>41.474800000000002</v>
      </c>
      <c r="J98" s="2">
        <v>52.619300000000003</v>
      </c>
      <c r="K98" s="2">
        <v>18</v>
      </c>
      <c r="L98" s="2">
        <v>26</v>
      </c>
      <c r="M98" s="2" t="s">
        <v>46</v>
      </c>
      <c r="N98" s="12" t="s">
        <v>69</v>
      </c>
    </row>
    <row r="99" spans="1:14" x14ac:dyDescent="0.35">
      <c r="A99" s="11">
        <v>7934</v>
      </c>
      <c r="B99" s="2" t="s">
        <v>48</v>
      </c>
      <c r="C99" s="2" t="s">
        <v>16</v>
      </c>
      <c r="D99" s="2" t="s">
        <v>86</v>
      </c>
      <c r="E99" s="2" t="s">
        <v>2</v>
      </c>
      <c r="F99" s="2">
        <v>219.786</v>
      </c>
      <c r="G99" s="2">
        <v>51.918599999999998</v>
      </c>
      <c r="H99" s="2">
        <v>303.17</v>
      </c>
      <c r="I99" s="2">
        <v>45.245199999999997</v>
      </c>
      <c r="J99" s="2">
        <v>60.093400000000003</v>
      </c>
      <c r="K99" s="2">
        <v>20</v>
      </c>
      <c r="L99" s="2">
        <v>26</v>
      </c>
      <c r="M99" s="2" t="s">
        <v>46</v>
      </c>
      <c r="N99" s="12" t="s">
        <v>69</v>
      </c>
    </row>
    <row r="100" spans="1:14" x14ac:dyDescent="0.35">
      <c r="A100" s="41" t="s">
        <v>90</v>
      </c>
      <c r="B100" s="42"/>
      <c r="C100" s="42"/>
      <c r="D100" s="2"/>
      <c r="E100" s="5"/>
      <c r="F100" s="2">
        <f t="shared" ref="F100:H100" si="12">AVERAGE(F65:F99)</f>
        <v>198.06857142857143</v>
      </c>
      <c r="G100" s="2">
        <f t="shared" si="12"/>
        <v>58.590023999999993</v>
      </c>
      <c r="H100" s="2">
        <f t="shared" si="12"/>
        <v>329.12434571428577</v>
      </c>
      <c r="I100" s="2">
        <f>AVERAGE(I65:I99)</f>
        <v>28.478951428571428</v>
      </c>
      <c r="J100" s="2">
        <f t="shared" ref="J100:L100" si="13">AVERAGE(J65:J99)</f>
        <v>58.009442857142858</v>
      </c>
      <c r="K100" s="2">
        <f t="shared" si="13"/>
        <v>24.971428571428572</v>
      </c>
      <c r="L100" s="2">
        <f t="shared" si="13"/>
        <v>25.142857142857142</v>
      </c>
      <c r="M100" s="2"/>
      <c r="N100" s="12"/>
    </row>
    <row r="101" spans="1:14" ht="13.9" thickBot="1" x14ac:dyDescent="0.4">
      <c r="A101" s="43" t="s">
        <v>91</v>
      </c>
      <c r="B101" s="44"/>
      <c r="C101" s="44"/>
      <c r="D101" s="3"/>
      <c r="E101" s="8"/>
      <c r="F101" s="3">
        <f t="shared" ref="F101:H101" si="14">STDEV(F65:F99)/SQRT(35)</f>
        <v>9.5877306962075703</v>
      </c>
      <c r="G101" s="3">
        <f t="shared" si="14"/>
        <v>8.5984038595335566</v>
      </c>
      <c r="H101" s="3">
        <f t="shared" si="14"/>
        <v>13.565315248899982</v>
      </c>
      <c r="I101" s="3">
        <f>STDEV(I65:I99)/SQRT(35)</f>
        <v>2.1913731698110182</v>
      </c>
      <c r="J101" s="3">
        <f t="shared" ref="J101:L101" si="15">STDEV(J65:J99)/SQRT(35)</f>
        <v>3.3151668425390501</v>
      </c>
      <c r="K101" s="3">
        <f t="shared" si="15"/>
        <v>1.6137464705053357</v>
      </c>
      <c r="L101" s="3">
        <f t="shared" si="15"/>
        <v>1.3454828611512895</v>
      </c>
      <c r="M101" s="3"/>
      <c r="N101" s="18"/>
    </row>
    <row r="102" spans="1:14" ht="13.9" thickBot="1" x14ac:dyDescent="0.4"/>
    <row r="103" spans="1:14" x14ac:dyDescent="0.35">
      <c r="A103" s="9">
        <v>1</v>
      </c>
      <c r="B103" s="1" t="s">
        <v>3</v>
      </c>
      <c r="C103" s="1" t="s">
        <v>17</v>
      </c>
      <c r="D103" s="1" t="s">
        <v>101</v>
      </c>
      <c r="E103" s="1" t="s">
        <v>2</v>
      </c>
      <c r="F103" s="1">
        <v>202.43600000000001</v>
      </c>
      <c r="G103" s="1">
        <v>96.730099999999993</v>
      </c>
      <c r="H103" s="1">
        <v>300.43400000000003</v>
      </c>
      <c r="I103" s="1">
        <v>20.520499999999998</v>
      </c>
      <c r="J103" s="1">
        <v>52.752800000000001</v>
      </c>
      <c r="K103" s="1">
        <v>24</v>
      </c>
      <c r="L103" s="1">
        <v>24</v>
      </c>
      <c r="M103" s="1" t="s">
        <v>45</v>
      </c>
      <c r="N103" s="10" t="s">
        <v>68</v>
      </c>
    </row>
    <row r="104" spans="1:14" x14ac:dyDescent="0.35">
      <c r="A104" s="11">
        <v>3</v>
      </c>
      <c r="B104" s="2" t="s">
        <v>3</v>
      </c>
      <c r="C104" s="2" t="s">
        <v>17</v>
      </c>
      <c r="D104" s="2" t="s">
        <v>101</v>
      </c>
      <c r="E104" s="2" t="s">
        <v>2</v>
      </c>
      <c r="F104" s="2">
        <v>279.74599999999998</v>
      </c>
      <c r="G104" s="2">
        <v>49.916600000000003</v>
      </c>
      <c r="H104" s="2">
        <v>269.36900000000003</v>
      </c>
      <c r="I104" s="2">
        <v>38.872199999999999</v>
      </c>
      <c r="J104" s="2">
        <v>49.0824</v>
      </c>
      <c r="K104" s="2">
        <v>32</v>
      </c>
      <c r="L104" s="2">
        <v>32</v>
      </c>
      <c r="M104" s="2" t="s">
        <v>45</v>
      </c>
      <c r="N104" s="12" t="s">
        <v>68</v>
      </c>
    </row>
    <row r="105" spans="1:14" x14ac:dyDescent="0.35">
      <c r="A105" s="11">
        <v>4</v>
      </c>
      <c r="B105" s="2" t="s">
        <v>3</v>
      </c>
      <c r="C105" s="2" t="s">
        <v>17</v>
      </c>
      <c r="D105" s="2" t="s">
        <v>101</v>
      </c>
      <c r="E105" s="2" t="s">
        <v>2</v>
      </c>
      <c r="F105" s="2">
        <v>179.14599999999999</v>
      </c>
      <c r="G105" s="2">
        <v>99.232600000000005</v>
      </c>
      <c r="H105" s="2">
        <v>319.92</v>
      </c>
      <c r="I105" s="2">
        <v>22.7895</v>
      </c>
      <c r="J105" s="2">
        <v>41.641599999999997</v>
      </c>
      <c r="K105" s="2">
        <v>30</v>
      </c>
      <c r="L105" s="2">
        <v>34</v>
      </c>
      <c r="M105" s="2" t="s">
        <v>45</v>
      </c>
      <c r="N105" s="12" t="s">
        <v>68</v>
      </c>
    </row>
    <row r="106" spans="1:14" x14ac:dyDescent="0.35">
      <c r="A106" s="11">
        <v>5</v>
      </c>
      <c r="B106" s="2" t="s">
        <v>3</v>
      </c>
      <c r="C106" s="2" t="s">
        <v>17</v>
      </c>
      <c r="D106" s="2" t="s">
        <v>101</v>
      </c>
      <c r="E106" s="2" t="s">
        <v>2</v>
      </c>
      <c r="F106" s="2">
        <v>236.43600000000001</v>
      </c>
      <c r="G106" s="2">
        <v>101.301</v>
      </c>
      <c r="H106" s="2">
        <v>261.762</v>
      </c>
      <c r="I106" s="2">
        <v>20.754100000000001</v>
      </c>
      <c r="J106" s="2">
        <v>29.863199999999999</v>
      </c>
      <c r="K106" s="2">
        <v>38</v>
      </c>
      <c r="L106" s="2">
        <v>32</v>
      </c>
      <c r="M106" s="2" t="s">
        <v>45</v>
      </c>
      <c r="N106" s="12" t="s">
        <v>68</v>
      </c>
    </row>
    <row r="107" spans="1:14" x14ac:dyDescent="0.35">
      <c r="A107" s="11">
        <v>6</v>
      </c>
      <c r="B107" s="2" t="s">
        <v>3</v>
      </c>
      <c r="C107" s="2" t="s">
        <v>17</v>
      </c>
      <c r="D107" s="2" t="s">
        <v>101</v>
      </c>
      <c r="E107" s="2" t="s">
        <v>2</v>
      </c>
      <c r="F107" s="2">
        <v>178.679</v>
      </c>
      <c r="G107" s="2">
        <v>58.758800000000001</v>
      </c>
      <c r="H107" s="2">
        <v>362.56299999999999</v>
      </c>
      <c r="I107" s="2">
        <v>24.5245</v>
      </c>
      <c r="J107" s="2">
        <v>87.454099999999997</v>
      </c>
      <c r="K107" s="2">
        <v>22</v>
      </c>
      <c r="L107" s="2">
        <v>18</v>
      </c>
      <c r="M107" s="2" t="s">
        <v>45</v>
      </c>
      <c r="N107" s="12" t="s">
        <v>68</v>
      </c>
    </row>
    <row r="108" spans="1:14" x14ac:dyDescent="0.35">
      <c r="A108" s="11">
        <v>17</v>
      </c>
      <c r="B108" s="2" t="s">
        <v>3</v>
      </c>
      <c r="C108" s="2" t="s">
        <v>17</v>
      </c>
      <c r="D108" s="2" t="s">
        <v>101</v>
      </c>
      <c r="E108" s="2" t="s">
        <v>2</v>
      </c>
      <c r="F108" s="2">
        <v>128.529</v>
      </c>
      <c r="G108" s="2">
        <v>55.355400000000003</v>
      </c>
      <c r="H108" s="2">
        <v>402.36900000000003</v>
      </c>
      <c r="I108" s="2">
        <v>11.4114</v>
      </c>
      <c r="J108" s="2">
        <v>54.120800000000003</v>
      </c>
      <c r="K108" s="2">
        <v>14</v>
      </c>
      <c r="L108" s="2">
        <v>18</v>
      </c>
      <c r="M108" s="2" t="s">
        <v>45</v>
      </c>
      <c r="N108" s="12" t="s">
        <v>68</v>
      </c>
    </row>
    <row r="109" spans="1:14" x14ac:dyDescent="0.35">
      <c r="A109" s="11">
        <v>21</v>
      </c>
      <c r="B109" s="2" t="s">
        <v>3</v>
      </c>
      <c r="C109" s="2" t="s">
        <v>17</v>
      </c>
      <c r="D109" s="2" t="s">
        <v>101</v>
      </c>
      <c r="E109" s="2" t="s">
        <v>2</v>
      </c>
      <c r="F109" s="2">
        <v>202.76900000000001</v>
      </c>
      <c r="G109" s="2">
        <v>51.918599999999998</v>
      </c>
      <c r="H109" s="2">
        <v>344.04399999999998</v>
      </c>
      <c r="I109" s="2">
        <v>27.5609</v>
      </c>
      <c r="J109" s="2">
        <v>51.651699999999998</v>
      </c>
      <c r="K109" s="2">
        <v>20</v>
      </c>
      <c r="L109" s="2">
        <v>26</v>
      </c>
      <c r="M109" s="2" t="s">
        <v>45</v>
      </c>
      <c r="N109" s="12" t="s">
        <v>68</v>
      </c>
    </row>
    <row r="110" spans="1:14" x14ac:dyDescent="0.35">
      <c r="A110" s="11">
        <v>37</v>
      </c>
      <c r="B110" s="2" t="s">
        <v>3</v>
      </c>
      <c r="C110" s="2" t="s">
        <v>17</v>
      </c>
      <c r="D110" s="2" t="s">
        <v>101</v>
      </c>
      <c r="E110" s="2" t="s">
        <v>2</v>
      </c>
      <c r="F110" s="2">
        <v>266.233</v>
      </c>
      <c r="G110" s="2">
        <v>69.97</v>
      </c>
      <c r="H110" s="2">
        <v>259.62599999999998</v>
      </c>
      <c r="I110" s="2">
        <v>36.436399999999999</v>
      </c>
      <c r="J110" s="2">
        <v>62.462499999999999</v>
      </c>
      <c r="K110" s="2">
        <v>20</v>
      </c>
      <c r="L110" s="2">
        <v>28</v>
      </c>
      <c r="M110" s="2" t="s">
        <v>45</v>
      </c>
      <c r="N110" s="12" t="s">
        <v>68</v>
      </c>
    </row>
    <row r="111" spans="1:14" x14ac:dyDescent="0.35">
      <c r="A111" s="11">
        <v>40</v>
      </c>
      <c r="B111" s="2" t="s">
        <v>3</v>
      </c>
      <c r="C111" s="2" t="s">
        <v>17</v>
      </c>
      <c r="D111" s="2" t="s">
        <v>101</v>
      </c>
      <c r="E111" s="2" t="s">
        <v>2</v>
      </c>
      <c r="F111" s="2">
        <v>99.866500000000002</v>
      </c>
      <c r="G111" s="2">
        <v>127.294</v>
      </c>
      <c r="H111" s="2">
        <v>367.66800000000001</v>
      </c>
      <c r="I111" s="2">
        <v>7.5075099999999999</v>
      </c>
      <c r="J111" s="2">
        <v>63.830500000000001</v>
      </c>
      <c r="K111" s="2">
        <v>22</v>
      </c>
      <c r="L111" s="2">
        <v>28</v>
      </c>
      <c r="M111" s="2" t="s">
        <v>45</v>
      </c>
      <c r="N111" s="12" t="s">
        <v>68</v>
      </c>
    </row>
    <row r="112" spans="1:14" x14ac:dyDescent="0.35">
      <c r="A112" s="11">
        <v>41</v>
      </c>
      <c r="B112" s="2" t="s">
        <v>3</v>
      </c>
      <c r="C112" s="2" t="s">
        <v>17</v>
      </c>
      <c r="D112" s="2" t="s">
        <v>101</v>
      </c>
      <c r="E112" s="2" t="s">
        <v>2</v>
      </c>
      <c r="F112" s="2">
        <v>176.10900000000001</v>
      </c>
      <c r="G112" s="2">
        <v>43.843800000000002</v>
      </c>
      <c r="H112" s="2">
        <v>375.00799999999998</v>
      </c>
      <c r="I112" s="2">
        <v>29.095800000000001</v>
      </c>
      <c r="J112" s="2">
        <v>47.847900000000003</v>
      </c>
      <c r="K112" s="2">
        <v>30</v>
      </c>
      <c r="L112" s="2">
        <v>30</v>
      </c>
      <c r="M112" s="2" t="s">
        <v>45</v>
      </c>
      <c r="N112" s="12" t="s">
        <v>68</v>
      </c>
    </row>
    <row r="113" spans="1:14" x14ac:dyDescent="0.35">
      <c r="A113" s="11">
        <v>43</v>
      </c>
      <c r="B113" s="2" t="s">
        <v>3</v>
      </c>
      <c r="C113" s="2" t="s">
        <v>17</v>
      </c>
      <c r="D113" s="2" t="s">
        <v>101</v>
      </c>
      <c r="E113" s="2" t="s">
        <v>2</v>
      </c>
      <c r="F113" s="2">
        <v>176.10900000000001</v>
      </c>
      <c r="G113" s="2">
        <v>61.461500000000001</v>
      </c>
      <c r="H113" s="2">
        <v>357.55799999999999</v>
      </c>
      <c r="I113" s="2">
        <v>32.499200000000002</v>
      </c>
      <c r="J113" s="2">
        <v>103.47</v>
      </c>
      <c r="K113" s="2">
        <v>18</v>
      </c>
      <c r="L113" s="2">
        <v>28</v>
      </c>
      <c r="M113" s="2" t="s">
        <v>45</v>
      </c>
      <c r="N113" s="12" t="s">
        <v>68</v>
      </c>
    </row>
    <row r="114" spans="1:14" x14ac:dyDescent="0.35">
      <c r="A114" s="11">
        <v>44</v>
      </c>
      <c r="B114" s="2" t="s">
        <v>3</v>
      </c>
      <c r="C114" s="2" t="s">
        <v>17</v>
      </c>
      <c r="D114" s="2" t="s">
        <v>101</v>
      </c>
      <c r="E114" s="2" t="s">
        <v>2</v>
      </c>
      <c r="F114" s="2">
        <v>104.605</v>
      </c>
      <c r="G114" s="2">
        <v>159.59299999999999</v>
      </c>
      <c r="H114" s="2">
        <v>334.83499999999998</v>
      </c>
      <c r="I114" s="2">
        <v>17.617599999999999</v>
      </c>
      <c r="J114" s="2">
        <v>42.942900000000002</v>
      </c>
      <c r="K114" s="2">
        <v>28</v>
      </c>
      <c r="L114" s="2">
        <v>88</v>
      </c>
      <c r="M114" s="2" t="s">
        <v>45</v>
      </c>
      <c r="N114" s="12" t="s">
        <v>68</v>
      </c>
    </row>
    <row r="115" spans="1:14" x14ac:dyDescent="0.35">
      <c r="A115" s="11">
        <v>59</v>
      </c>
      <c r="B115" s="2" t="s">
        <v>3</v>
      </c>
      <c r="C115" s="2" t="s">
        <v>17</v>
      </c>
      <c r="D115" s="2" t="s">
        <v>101</v>
      </c>
      <c r="E115" s="2" t="s">
        <v>2</v>
      </c>
      <c r="F115" s="2">
        <v>263.73</v>
      </c>
      <c r="G115" s="2">
        <v>96.730099999999993</v>
      </c>
      <c r="H115" s="2">
        <v>238.405</v>
      </c>
      <c r="I115" s="2">
        <v>26.993600000000001</v>
      </c>
      <c r="J115" s="2">
        <v>39.039099999999998</v>
      </c>
      <c r="K115" s="2">
        <v>22</v>
      </c>
      <c r="L115" s="2">
        <v>20</v>
      </c>
      <c r="M115" s="2" t="s">
        <v>45</v>
      </c>
      <c r="N115" s="12" t="s">
        <v>68</v>
      </c>
    </row>
    <row r="116" spans="1:14" x14ac:dyDescent="0.35">
      <c r="A116" s="11">
        <v>61</v>
      </c>
      <c r="B116" s="2" t="s">
        <v>3</v>
      </c>
      <c r="C116" s="2" t="s">
        <v>17</v>
      </c>
      <c r="D116" s="2" t="s">
        <v>101</v>
      </c>
      <c r="E116" s="2" t="s">
        <v>2</v>
      </c>
      <c r="F116" s="2">
        <v>250.35</v>
      </c>
      <c r="G116" s="2">
        <v>48.7821</v>
      </c>
      <c r="H116" s="2">
        <v>297.26400000000001</v>
      </c>
      <c r="I116" s="2">
        <v>36.770099999999999</v>
      </c>
      <c r="J116" s="2">
        <v>72.038700000000006</v>
      </c>
      <c r="K116" s="2">
        <v>30</v>
      </c>
      <c r="L116" s="2">
        <v>28</v>
      </c>
      <c r="M116" s="2" t="s">
        <v>45</v>
      </c>
      <c r="N116" s="12" t="s">
        <v>68</v>
      </c>
    </row>
    <row r="117" spans="1:14" x14ac:dyDescent="0.35">
      <c r="A117" s="11">
        <v>64</v>
      </c>
      <c r="B117" s="2" t="s">
        <v>3</v>
      </c>
      <c r="C117" s="2" t="s">
        <v>17</v>
      </c>
      <c r="D117" s="2" t="s">
        <v>101</v>
      </c>
      <c r="E117" s="2" t="s">
        <v>2</v>
      </c>
      <c r="F117" s="2">
        <v>154.95500000000001</v>
      </c>
      <c r="G117" s="2">
        <v>50.5839</v>
      </c>
      <c r="H117" s="2">
        <v>389.22300000000001</v>
      </c>
      <c r="I117" s="2">
        <v>18.485199999999999</v>
      </c>
      <c r="J117" s="2">
        <v>52.519199999999998</v>
      </c>
      <c r="K117" s="2">
        <v>32</v>
      </c>
      <c r="L117" s="2">
        <v>36</v>
      </c>
      <c r="M117" s="2" t="s">
        <v>45</v>
      </c>
      <c r="N117" s="12" t="s">
        <v>68</v>
      </c>
    </row>
    <row r="118" spans="1:14" x14ac:dyDescent="0.35">
      <c r="A118" s="11">
        <v>77</v>
      </c>
      <c r="B118" s="2" t="s">
        <v>3</v>
      </c>
      <c r="C118" s="2" t="s">
        <v>17</v>
      </c>
      <c r="D118" s="2" t="s">
        <v>101</v>
      </c>
      <c r="E118" s="2" t="s">
        <v>2</v>
      </c>
      <c r="F118" s="2">
        <v>163.46299999999999</v>
      </c>
      <c r="G118" s="2">
        <v>143.77699999999999</v>
      </c>
      <c r="H118" s="2">
        <v>292.82600000000002</v>
      </c>
      <c r="I118" s="2">
        <v>9.1758400000000009</v>
      </c>
      <c r="J118" s="2">
        <v>26.259599999999999</v>
      </c>
      <c r="K118" s="2">
        <v>26</v>
      </c>
      <c r="L118" s="2">
        <v>28</v>
      </c>
      <c r="M118" s="2" t="s">
        <v>45</v>
      </c>
      <c r="N118" s="12" t="s">
        <v>68</v>
      </c>
    </row>
    <row r="119" spans="1:14" x14ac:dyDescent="0.35">
      <c r="A119" s="11">
        <v>80</v>
      </c>
      <c r="B119" s="2" t="s">
        <v>3</v>
      </c>
      <c r="C119" s="2" t="s">
        <v>17</v>
      </c>
      <c r="D119" s="2" t="s">
        <v>101</v>
      </c>
      <c r="E119" s="2" t="s">
        <v>2</v>
      </c>
      <c r="F119" s="2">
        <v>213.48</v>
      </c>
      <c r="G119" s="2">
        <v>69.069100000000006</v>
      </c>
      <c r="H119" s="2">
        <v>308.74200000000002</v>
      </c>
      <c r="I119" s="2">
        <v>18.718699999999998</v>
      </c>
      <c r="J119" s="2">
        <v>63.430100000000003</v>
      </c>
      <c r="K119" s="2">
        <v>30</v>
      </c>
      <c r="L119" s="2">
        <v>28</v>
      </c>
      <c r="M119" s="2" t="s">
        <v>45</v>
      </c>
      <c r="N119" s="12" t="s">
        <v>68</v>
      </c>
    </row>
    <row r="120" spans="1:14" x14ac:dyDescent="0.35">
      <c r="A120" s="41" t="s">
        <v>90</v>
      </c>
      <c r="B120" s="42"/>
      <c r="C120" s="42"/>
      <c r="D120" s="2"/>
      <c r="E120" s="5"/>
      <c r="F120" s="2">
        <f t="shared" ref="F120:H120" si="16">AVERAGE(F103:F119)</f>
        <v>192.74361764705884</v>
      </c>
      <c r="G120" s="2">
        <f t="shared" si="16"/>
        <v>81.430447058823518</v>
      </c>
      <c r="H120" s="2">
        <f t="shared" si="16"/>
        <v>322.44800000000004</v>
      </c>
      <c r="I120" s="2">
        <f>AVERAGE(I103:I119)</f>
        <v>23.513708823529413</v>
      </c>
      <c r="J120" s="2">
        <f t="shared" ref="J120:L120" si="17">AVERAGE(J103:J119)</f>
        <v>55.318064705882357</v>
      </c>
      <c r="K120" s="2">
        <f t="shared" si="17"/>
        <v>25.764705882352942</v>
      </c>
      <c r="L120" s="2">
        <f t="shared" si="17"/>
        <v>30.941176470588236</v>
      </c>
      <c r="M120" s="2"/>
      <c r="N120" s="12"/>
    </row>
    <row r="121" spans="1:14" ht="13.9" thickBot="1" x14ac:dyDescent="0.4">
      <c r="A121" s="43" t="s">
        <v>91</v>
      </c>
      <c r="B121" s="44"/>
      <c r="C121" s="44"/>
      <c r="D121" s="3"/>
      <c r="E121" s="8"/>
      <c r="F121" s="3">
        <f t="shared" ref="F121:H121" si="18">STDEV(F103:F119)/SQRT(17)</f>
        <v>13.228852979928988</v>
      </c>
      <c r="G121" s="3">
        <f t="shared" si="18"/>
        <v>8.6710565103662294</v>
      </c>
      <c r="H121" s="3">
        <f t="shared" si="18"/>
        <v>11.945953305408445</v>
      </c>
      <c r="I121" s="3">
        <f>STDEV(I103:I119)/SQRT(17)</f>
        <v>2.2916096057253834</v>
      </c>
      <c r="J121" s="3">
        <f t="shared" ref="J121:L121" si="19">STDEV(J103:J119)/SQRT(17)</f>
        <v>4.7129902115522002</v>
      </c>
      <c r="K121" s="3">
        <f t="shared" si="19"/>
        <v>1.5037438860193206</v>
      </c>
      <c r="L121" s="3">
        <f t="shared" si="19"/>
        <v>3.7734273976399111</v>
      </c>
      <c r="M121" s="3"/>
      <c r="N121" s="19"/>
    </row>
    <row r="122" spans="1:14" ht="13.9" thickBot="1" x14ac:dyDescent="0.4"/>
    <row r="123" spans="1:14" x14ac:dyDescent="0.35">
      <c r="A123" s="9">
        <v>11</v>
      </c>
      <c r="B123" s="1" t="s">
        <v>3</v>
      </c>
      <c r="C123" s="1" t="s">
        <v>18</v>
      </c>
      <c r="D123" s="1" t="s">
        <v>87</v>
      </c>
      <c r="E123" s="1" t="s">
        <v>2</v>
      </c>
      <c r="F123" s="1">
        <v>236.87</v>
      </c>
      <c r="G123" s="1">
        <v>21.8552</v>
      </c>
      <c r="H123" s="1">
        <v>340.774</v>
      </c>
      <c r="I123" s="1">
        <v>25.592199999999998</v>
      </c>
      <c r="J123" s="1">
        <v>53.486800000000002</v>
      </c>
      <c r="K123" s="1">
        <v>12</v>
      </c>
      <c r="L123" s="1">
        <v>10</v>
      </c>
      <c r="M123" s="1" t="s">
        <v>45</v>
      </c>
      <c r="N123" s="10" t="s">
        <v>67</v>
      </c>
    </row>
    <row r="124" spans="1:14" x14ac:dyDescent="0.35">
      <c r="A124" s="11">
        <v>15</v>
      </c>
      <c r="B124" s="2" t="s">
        <v>3</v>
      </c>
      <c r="C124" s="2" t="s">
        <v>18</v>
      </c>
      <c r="D124" s="2" t="s">
        <v>87</v>
      </c>
      <c r="E124" s="2" t="s">
        <v>2</v>
      </c>
      <c r="F124" s="2">
        <v>257.858</v>
      </c>
      <c r="G124" s="2">
        <v>19.986699999999999</v>
      </c>
      <c r="H124" s="2">
        <v>322.22199999999998</v>
      </c>
      <c r="I124" s="2">
        <v>26.9269</v>
      </c>
      <c r="J124" s="2">
        <v>27.394100000000002</v>
      </c>
      <c r="K124" s="2">
        <v>40</v>
      </c>
      <c r="L124" s="2">
        <v>56</v>
      </c>
      <c r="M124" s="2" t="s">
        <v>45</v>
      </c>
      <c r="N124" s="12" t="s">
        <v>67</v>
      </c>
    </row>
    <row r="125" spans="1:14" x14ac:dyDescent="0.35">
      <c r="A125" s="11">
        <v>16</v>
      </c>
      <c r="B125" s="2" t="s">
        <v>3</v>
      </c>
      <c r="C125" s="2" t="s">
        <v>18</v>
      </c>
      <c r="D125" s="2" t="s">
        <v>87</v>
      </c>
      <c r="E125" s="2" t="s">
        <v>2</v>
      </c>
      <c r="F125" s="2">
        <v>173.74</v>
      </c>
      <c r="G125" s="2">
        <v>48.148099999999999</v>
      </c>
      <c r="H125" s="2">
        <v>377.54399999999998</v>
      </c>
      <c r="I125" s="2">
        <v>26.126100000000001</v>
      </c>
      <c r="J125" s="2">
        <v>88.421800000000005</v>
      </c>
      <c r="K125" s="2">
        <v>22</v>
      </c>
      <c r="L125" s="2">
        <v>28</v>
      </c>
      <c r="M125" s="2" t="s">
        <v>45</v>
      </c>
      <c r="N125" s="12" t="s">
        <v>67</v>
      </c>
    </row>
    <row r="126" spans="1:14" x14ac:dyDescent="0.35">
      <c r="A126" s="11">
        <v>23</v>
      </c>
      <c r="B126" s="2" t="s">
        <v>3</v>
      </c>
      <c r="C126" s="2" t="s">
        <v>18</v>
      </c>
      <c r="D126" s="2" t="s">
        <v>87</v>
      </c>
      <c r="E126" s="2" t="s">
        <v>2</v>
      </c>
      <c r="F126" s="2">
        <v>286.75299999999999</v>
      </c>
      <c r="G126" s="2">
        <v>40.507199999999997</v>
      </c>
      <c r="H126" s="2">
        <v>272.80599999999998</v>
      </c>
      <c r="I126" s="2">
        <v>20.6874</v>
      </c>
      <c r="J126" s="2">
        <v>36.903599999999997</v>
      </c>
      <c r="K126" s="2">
        <v>22</v>
      </c>
      <c r="L126" s="2">
        <v>18</v>
      </c>
      <c r="M126" s="2" t="s">
        <v>45</v>
      </c>
      <c r="N126" s="12" t="s">
        <v>67</v>
      </c>
    </row>
    <row r="127" spans="1:14" x14ac:dyDescent="0.35">
      <c r="A127" s="11">
        <v>24</v>
      </c>
      <c r="B127" s="2" t="s">
        <v>3</v>
      </c>
      <c r="C127" s="2" t="s">
        <v>18</v>
      </c>
      <c r="D127" s="2" t="s">
        <v>87</v>
      </c>
      <c r="E127" s="2" t="s">
        <v>2</v>
      </c>
      <c r="F127" s="2">
        <v>223.12299999999999</v>
      </c>
      <c r="G127" s="2">
        <v>44.778100000000002</v>
      </c>
      <c r="H127" s="2">
        <v>332.13200000000001</v>
      </c>
      <c r="I127" s="2">
        <v>43.844000000000001</v>
      </c>
      <c r="J127" s="2">
        <v>80.180199999999999</v>
      </c>
      <c r="K127" s="2">
        <v>34</v>
      </c>
      <c r="L127" s="2">
        <v>18</v>
      </c>
      <c r="M127" s="2" t="s">
        <v>45</v>
      </c>
      <c r="N127" s="12" t="s">
        <v>67</v>
      </c>
    </row>
    <row r="128" spans="1:14" x14ac:dyDescent="0.35">
      <c r="A128" s="11">
        <v>25</v>
      </c>
      <c r="B128" s="2" t="s">
        <v>3</v>
      </c>
      <c r="C128" s="2" t="s">
        <v>18</v>
      </c>
      <c r="D128" s="2" t="s">
        <v>87</v>
      </c>
      <c r="E128" s="2" t="s">
        <v>2</v>
      </c>
      <c r="F128" s="2">
        <v>205.572</v>
      </c>
      <c r="G128" s="2">
        <v>46.813499999999998</v>
      </c>
      <c r="H128" s="2">
        <v>339.64</v>
      </c>
      <c r="I128" s="2">
        <v>27.5275</v>
      </c>
      <c r="J128" s="2">
        <v>57.257300000000001</v>
      </c>
      <c r="K128" s="2">
        <v>12</v>
      </c>
      <c r="L128" s="2">
        <v>8</v>
      </c>
      <c r="M128" s="2" t="s">
        <v>45</v>
      </c>
      <c r="N128" s="12" t="s">
        <v>67</v>
      </c>
    </row>
    <row r="129" spans="1:14" x14ac:dyDescent="0.35">
      <c r="A129" s="11">
        <v>34</v>
      </c>
      <c r="B129" s="2" t="s">
        <v>3</v>
      </c>
      <c r="C129" s="2" t="s">
        <v>18</v>
      </c>
      <c r="D129" s="2" t="s">
        <v>87</v>
      </c>
      <c r="E129" s="2" t="s">
        <v>2</v>
      </c>
      <c r="F129" s="2">
        <v>204.63800000000001</v>
      </c>
      <c r="G129" s="2">
        <v>46.313000000000002</v>
      </c>
      <c r="H129" s="2">
        <v>349.11599999999999</v>
      </c>
      <c r="I129" s="2">
        <v>20.253599999999999</v>
      </c>
      <c r="J129" s="2">
        <v>50.850900000000003</v>
      </c>
      <c r="K129" s="2">
        <v>22</v>
      </c>
      <c r="L129" s="2">
        <v>18</v>
      </c>
      <c r="M129" s="2" t="s">
        <v>45</v>
      </c>
      <c r="N129" s="12" t="s">
        <v>67</v>
      </c>
    </row>
    <row r="130" spans="1:14" x14ac:dyDescent="0.35">
      <c r="A130" s="11">
        <v>36</v>
      </c>
      <c r="B130" s="2" t="s">
        <v>3</v>
      </c>
      <c r="C130" s="2" t="s">
        <v>18</v>
      </c>
      <c r="D130" s="2" t="s">
        <v>87</v>
      </c>
      <c r="E130" s="2" t="s">
        <v>2</v>
      </c>
      <c r="F130" s="2">
        <v>147.881</v>
      </c>
      <c r="G130" s="2">
        <v>46.9803</v>
      </c>
      <c r="H130" s="2">
        <v>373.34</v>
      </c>
      <c r="I130" s="2">
        <v>22.289000000000001</v>
      </c>
      <c r="J130" s="2">
        <v>56.8902</v>
      </c>
      <c r="K130" s="2">
        <v>36</v>
      </c>
      <c r="L130" s="2">
        <v>18</v>
      </c>
      <c r="M130" s="2" t="s">
        <v>45</v>
      </c>
      <c r="N130" s="12" t="s">
        <v>67</v>
      </c>
    </row>
    <row r="131" spans="1:14" x14ac:dyDescent="0.35">
      <c r="A131" s="11">
        <v>47</v>
      </c>
      <c r="B131" s="2" t="s">
        <v>3</v>
      </c>
      <c r="C131" s="2" t="s">
        <v>18</v>
      </c>
      <c r="D131" s="2" t="s">
        <v>87</v>
      </c>
      <c r="E131" s="2" t="s">
        <v>2</v>
      </c>
      <c r="F131" s="2">
        <v>171.20500000000001</v>
      </c>
      <c r="G131" s="2">
        <v>37.437399999999997</v>
      </c>
      <c r="H131" s="2">
        <v>388.88900000000001</v>
      </c>
      <c r="I131" s="2">
        <v>34.334299999999999</v>
      </c>
      <c r="J131" s="2">
        <v>92.592600000000004</v>
      </c>
      <c r="K131" s="2">
        <v>36</v>
      </c>
      <c r="L131" s="2">
        <v>22</v>
      </c>
      <c r="M131" s="2" t="s">
        <v>45</v>
      </c>
      <c r="N131" s="12" t="s">
        <v>67</v>
      </c>
    </row>
    <row r="132" spans="1:14" x14ac:dyDescent="0.35">
      <c r="A132" s="11">
        <v>48</v>
      </c>
      <c r="B132" s="2" t="s">
        <v>3</v>
      </c>
      <c r="C132" s="2" t="s">
        <v>18</v>
      </c>
      <c r="D132" s="2" t="s">
        <v>87</v>
      </c>
      <c r="E132" s="2" t="s">
        <v>2</v>
      </c>
      <c r="F132" s="2">
        <v>248.715</v>
      </c>
      <c r="G132" s="2">
        <v>51.1845</v>
      </c>
      <c r="H132" s="2">
        <v>299.5</v>
      </c>
      <c r="I132" s="2">
        <v>21.021000000000001</v>
      </c>
      <c r="J132" s="2">
        <v>33.933900000000001</v>
      </c>
      <c r="K132" s="2">
        <v>58</v>
      </c>
      <c r="L132" s="2">
        <v>36</v>
      </c>
      <c r="M132" s="2" t="s">
        <v>45</v>
      </c>
      <c r="N132" s="12" t="s">
        <v>67</v>
      </c>
    </row>
    <row r="133" spans="1:14" x14ac:dyDescent="0.35">
      <c r="A133" s="11">
        <v>12</v>
      </c>
      <c r="B133" s="2" t="s">
        <v>48</v>
      </c>
      <c r="C133" s="2" t="s">
        <v>18</v>
      </c>
      <c r="D133" s="2" t="s">
        <v>87</v>
      </c>
      <c r="E133" s="2" t="s">
        <v>2</v>
      </c>
      <c r="F133" s="2">
        <v>335.86900000000003</v>
      </c>
      <c r="G133" s="2">
        <v>50.850900000000003</v>
      </c>
      <c r="H133" s="2">
        <v>211.11099999999999</v>
      </c>
      <c r="I133" s="2">
        <v>69.502799999999993</v>
      </c>
      <c r="J133" s="2">
        <v>128.56200000000001</v>
      </c>
      <c r="K133" s="2">
        <v>32</v>
      </c>
      <c r="L133" s="2">
        <v>32</v>
      </c>
      <c r="M133" s="2" t="s">
        <v>45</v>
      </c>
      <c r="N133" s="12" t="s">
        <v>67</v>
      </c>
    </row>
    <row r="134" spans="1:14" x14ac:dyDescent="0.35">
      <c r="A134" s="11">
        <v>14</v>
      </c>
      <c r="B134" s="2" t="s">
        <v>48</v>
      </c>
      <c r="C134" s="2" t="s">
        <v>18</v>
      </c>
      <c r="D134" s="2" t="s">
        <v>87</v>
      </c>
      <c r="E134" s="2" t="s">
        <v>2</v>
      </c>
      <c r="F134" s="2">
        <v>405.30500000000001</v>
      </c>
      <c r="G134" s="2">
        <v>18.918900000000001</v>
      </c>
      <c r="H134" s="2">
        <v>160.86099999999999</v>
      </c>
      <c r="I134" s="2">
        <v>39.105800000000002</v>
      </c>
      <c r="J134" s="2">
        <v>22.922899999999998</v>
      </c>
      <c r="K134" s="2">
        <v>12</v>
      </c>
      <c r="L134" s="2">
        <v>12</v>
      </c>
      <c r="M134" s="2" t="s">
        <v>45</v>
      </c>
      <c r="N134" s="12" t="s">
        <v>67</v>
      </c>
    </row>
    <row r="135" spans="1:14" x14ac:dyDescent="0.35">
      <c r="A135" s="11">
        <v>29</v>
      </c>
      <c r="B135" s="2" t="s">
        <v>48</v>
      </c>
      <c r="C135" s="2" t="s">
        <v>18</v>
      </c>
      <c r="D135" s="2" t="s">
        <v>87</v>
      </c>
      <c r="E135" s="2" t="s">
        <v>2</v>
      </c>
      <c r="F135" s="2">
        <v>184.084</v>
      </c>
      <c r="G135" s="2">
        <v>48.114800000000002</v>
      </c>
      <c r="H135" s="2">
        <v>347.31400000000002</v>
      </c>
      <c r="I135" s="2">
        <v>24.090699999999998</v>
      </c>
      <c r="J135" s="2">
        <v>79.0124</v>
      </c>
      <c r="K135" s="2">
        <v>30</v>
      </c>
      <c r="L135" s="2">
        <v>34</v>
      </c>
      <c r="M135" s="2" t="s">
        <v>45</v>
      </c>
      <c r="N135" s="12" t="s">
        <v>67</v>
      </c>
    </row>
    <row r="136" spans="1:14" x14ac:dyDescent="0.35">
      <c r="A136" s="11">
        <v>30</v>
      </c>
      <c r="B136" s="2" t="s">
        <v>48</v>
      </c>
      <c r="C136" s="2" t="s">
        <v>18</v>
      </c>
      <c r="D136" s="2" t="s">
        <v>87</v>
      </c>
      <c r="E136" s="2" t="s">
        <v>2</v>
      </c>
      <c r="F136" s="2">
        <v>184.21799999999999</v>
      </c>
      <c r="G136" s="2">
        <v>131.565</v>
      </c>
      <c r="H136" s="2">
        <v>274.90800000000002</v>
      </c>
      <c r="I136" s="2">
        <v>20.887499999999999</v>
      </c>
      <c r="J136" s="2">
        <v>45.578899999999997</v>
      </c>
      <c r="K136" s="2">
        <v>12</v>
      </c>
      <c r="L136" s="2">
        <v>8</v>
      </c>
      <c r="M136" s="2" t="s">
        <v>45</v>
      </c>
      <c r="N136" s="12" t="s">
        <v>67</v>
      </c>
    </row>
    <row r="137" spans="1:14" x14ac:dyDescent="0.35">
      <c r="A137" s="11">
        <v>45</v>
      </c>
      <c r="B137" s="2" t="s">
        <v>48</v>
      </c>
      <c r="C137" s="2" t="s">
        <v>18</v>
      </c>
      <c r="D137" s="2" t="s">
        <v>87</v>
      </c>
      <c r="E137" s="2" t="s">
        <v>2</v>
      </c>
      <c r="F137" s="2">
        <v>236.40299999999999</v>
      </c>
      <c r="G137" s="2">
        <v>48.682000000000002</v>
      </c>
      <c r="H137" s="2">
        <v>314.98200000000003</v>
      </c>
      <c r="I137" s="2">
        <v>31.064399999999999</v>
      </c>
      <c r="J137" s="2">
        <v>23.990600000000001</v>
      </c>
      <c r="K137" s="2">
        <v>24</v>
      </c>
      <c r="L137" s="2">
        <v>24</v>
      </c>
      <c r="M137" s="2" t="s">
        <v>45</v>
      </c>
      <c r="N137" s="12" t="s">
        <v>67</v>
      </c>
    </row>
    <row r="138" spans="1:14" x14ac:dyDescent="0.35">
      <c r="A138" s="11">
        <v>50</v>
      </c>
      <c r="B138" s="2" t="s">
        <v>48</v>
      </c>
      <c r="C138" s="2" t="s">
        <v>18</v>
      </c>
      <c r="D138" s="2" t="s">
        <v>87</v>
      </c>
      <c r="E138" s="2" t="s">
        <v>2</v>
      </c>
      <c r="F138" s="2">
        <v>188.155</v>
      </c>
      <c r="G138" s="2">
        <v>26.593299999999999</v>
      </c>
      <c r="H138" s="2">
        <v>380.24700000000001</v>
      </c>
      <c r="I138" s="2">
        <v>22.021999999999998</v>
      </c>
      <c r="J138" s="2">
        <v>43.576900000000002</v>
      </c>
      <c r="K138" s="2">
        <v>8</v>
      </c>
      <c r="L138" s="2">
        <v>66</v>
      </c>
      <c r="M138" s="2" t="s">
        <v>45</v>
      </c>
      <c r="N138" s="12" t="s">
        <v>67</v>
      </c>
    </row>
    <row r="139" spans="1:14" x14ac:dyDescent="0.35">
      <c r="A139" s="11">
        <v>60</v>
      </c>
      <c r="B139" s="2" t="s">
        <v>48</v>
      </c>
      <c r="C139" s="2" t="s">
        <v>18</v>
      </c>
      <c r="D139" s="2" t="s">
        <v>87</v>
      </c>
      <c r="E139" s="2" t="s">
        <v>2</v>
      </c>
      <c r="F139" s="2">
        <v>217.31700000000001</v>
      </c>
      <c r="G139" s="2">
        <v>64.597899999999996</v>
      </c>
      <c r="H139" s="2">
        <v>302.73599999999999</v>
      </c>
      <c r="I139" s="2">
        <v>35.168500000000002</v>
      </c>
      <c r="J139" s="2">
        <v>19.4528</v>
      </c>
      <c r="K139" s="2">
        <v>16</v>
      </c>
      <c r="L139" s="2">
        <v>16</v>
      </c>
      <c r="M139" s="2" t="s">
        <v>45</v>
      </c>
      <c r="N139" s="12" t="s">
        <v>67</v>
      </c>
    </row>
    <row r="140" spans="1:14" x14ac:dyDescent="0.35">
      <c r="A140" s="11">
        <v>61</v>
      </c>
      <c r="B140" s="2" t="s">
        <v>48</v>
      </c>
      <c r="C140" s="2" t="s">
        <v>18</v>
      </c>
      <c r="D140" s="2" t="s">
        <v>87</v>
      </c>
      <c r="E140" s="2" t="s">
        <v>2</v>
      </c>
      <c r="F140" s="2">
        <v>278.97899999999998</v>
      </c>
      <c r="G140" s="2">
        <v>35.034999999999997</v>
      </c>
      <c r="H140" s="2">
        <v>286.01900000000001</v>
      </c>
      <c r="I140" s="2">
        <v>29.829799999999999</v>
      </c>
      <c r="J140" s="2">
        <v>44.6447</v>
      </c>
      <c r="K140" s="2">
        <v>18</v>
      </c>
      <c r="L140" s="2">
        <v>36</v>
      </c>
      <c r="M140" s="2" t="s">
        <v>45</v>
      </c>
      <c r="N140" s="12" t="s">
        <v>67</v>
      </c>
    </row>
    <row r="141" spans="1:14" x14ac:dyDescent="0.35">
      <c r="A141" s="11">
        <v>62</v>
      </c>
      <c r="B141" s="2" t="s">
        <v>48</v>
      </c>
      <c r="C141" s="2" t="s">
        <v>18</v>
      </c>
      <c r="D141" s="2" t="s">
        <v>87</v>
      </c>
      <c r="E141" s="2" t="s">
        <v>2</v>
      </c>
      <c r="F141" s="2">
        <v>165.465</v>
      </c>
      <c r="G141" s="2">
        <v>21.788499999999999</v>
      </c>
      <c r="H141" s="2">
        <v>405.23899999999998</v>
      </c>
      <c r="I141" s="2">
        <v>117.91800000000001</v>
      </c>
      <c r="J141" s="2">
        <v>121.655</v>
      </c>
      <c r="K141" s="2">
        <v>18</v>
      </c>
      <c r="L141" s="2">
        <v>22</v>
      </c>
      <c r="M141" s="2" t="s">
        <v>45</v>
      </c>
      <c r="N141" s="12" t="s">
        <v>67</v>
      </c>
    </row>
    <row r="142" spans="1:14" x14ac:dyDescent="0.35">
      <c r="A142" s="11">
        <v>63</v>
      </c>
      <c r="B142" s="2" t="s">
        <v>48</v>
      </c>
      <c r="C142" s="2" t="s">
        <v>18</v>
      </c>
      <c r="D142" s="2" t="s">
        <v>87</v>
      </c>
      <c r="E142" s="2" t="s">
        <v>2</v>
      </c>
      <c r="F142" s="2">
        <v>185.55199999999999</v>
      </c>
      <c r="G142" s="2">
        <v>18.084800000000001</v>
      </c>
      <c r="H142" s="2">
        <v>387.28699999999998</v>
      </c>
      <c r="I142" s="2">
        <v>28.295000000000002</v>
      </c>
      <c r="J142" s="2">
        <v>100.834</v>
      </c>
      <c r="K142" s="2">
        <v>14</v>
      </c>
      <c r="L142" s="2">
        <v>18</v>
      </c>
      <c r="M142" s="2" t="s">
        <v>45</v>
      </c>
      <c r="N142" s="12" t="s">
        <v>67</v>
      </c>
    </row>
    <row r="143" spans="1:14" x14ac:dyDescent="0.35">
      <c r="A143" s="41" t="s">
        <v>90</v>
      </c>
      <c r="B143" s="42"/>
      <c r="C143" s="42"/>
      <c r="D143" s="2"/>
      <c r="E143" s="5"/>
      <c r="F143" s="2">
        <f t="shared" ref="F143:H143" si="20">AVERAGE(F123:F142)</f>
        <v>226.88509999999997</v>
      </c>
      <c r="G143" s="2">
        <f t="shared" si="20"/>
        <v>43.411754999999999</v>
      </c>
      <c r="H143" s="2">
        <f t="shared" si="20"/>
        <v>323.33335</v>
      </c>
      <c r="I143" s="2">
        <f>AVERAGE(I123:I142)</f>
        <v>34.324324999999995</v>
      </c>
      <c r="J143" s="2">
        <f t="shared" ref="J143:L143" si="21">AVERAGE(J123:J142)</f>
        <v>60.407079999999993</v>
      </c>
      <c r="K143" s="2">
        <f t="shared" si="21"/>
        <v>23.9</v>
      </c>
      <c r="L143" s="2">
        <f t="shared" si="21"/>
        <v>25</v>
      </c>
      <c r="M143" s="2"/>
      <c r="N143" s="12"/>
    </row>
    <row r="144" spans="1:14" ht="13.9" thickBot="1" x14ac:dyDescent="0.4">
      <c r="A144" s="43" t="s">
        <v>91</v>
      </c>
      <c r="B144" s="44"/>
      <c r="C144" s="44"/>
      <c r="D144" s="3"/>
      <c r="E144" s="8"/>
      <c r="F144" s="3">
        <f t="shared" ref="F144:H144" si="22">STDEV(F123:F142)/SQRT(20)</f>
        <v>14.094581028462505</v>
      </c>
      <c r="G144" s="3">
        <f t="shared" si="22"/>
        <v>5.5160099989865579</v>
      </c>
      <c r="H144" s="3">
        <f t="shared" si="22"/>
        <v>13.765599330305216</v>
      </c>
      <c r="I144" s="3">
        <f>STDEV(I123:I142)/SQRT(20)</f>
        <v>5.0766722365193182</v>
      </c>
      <c r="J144" s="3">
        <f t="shared" ref="J144:L144" si="23">STDEV(J123:J142)/SQRT(20)</f>
        <v>7.3005519865483297</v>
      </c>
      <c r="K144" s="3">
        <f t="shared" si="23"/>
        <v>2.8002819406924759</v>
      </c>
      <c r="L144" s="3">
        <f t="shared" si="23"/>
        <v>3.3795047908797153</v>
      </c>
      <c r="M144" s="3"/>
      <c r="N144" s="20"/>
    </row>
    <row r="145" spans="1:14" ht="13.9" thickBot="1" x14ac:dyDescent="0.4"/>
    <row r="146" spans="1:14" x14ac:dyDescent="0.35">
      <c r="A146" s="21" t="s">
        <v>5</v>
      </c>
      <c r="B146" s="1" t="s">
        <v>3</v>
      </c>
      <c r="C146" s="1" t="s">
        <v>15</v>
      </c>
      <c r="D146" s="1" t="s">
        <v>84</v>
      </c>
      <c r="E146" s="1" t="s">
        <v>2</v>
      </c>
      <c r="F146" s="1">
        <v>253.28700000000001</v>
      </c>
      <c r="G146" s="1">
        <v>60.827500000000001</v>
      </c>
      <c r="H146" s="1">
        <v>278.57900000000001</v>
      </c>
      <c r="I146" s="1">
        <v>29.4955</v>
      </c>
      <c r="J146" s="1">
        <v>60.726100000000002</v>
      </c>
      <c r="K146" s="1">
        <v>29</v>
      </c>
      <c r="L146" s="1">
        <v>29</v>
      </c>
      <c r="M146" s="1" t="s">
        <v>45</v>
      </c>
      <c r="N146" s="10" t="s">
        <v>69</v>
      </c>
    </row>
    <row r="147" spans="1:14" x14ac:dyDescent="0.35">
      <c r="A147" s="22" t="s">
        <v>6</v>
      </c>
      <c r="B147" s="2" t="s">
        <v>3</v>
      </c>
      <c r="C147" s="2" t="s">
        <v>15</v>
      </c>
      <c r="D147" s="2" t="s">
        <v>84</v>
      </c>
      <c r="E147" s="2" t="s">
        <v>2</v>
      </c>
      <c r="F147" s="2">
        <v>317.351</v>
      </c>
      <c r="G147" s="2">
        <v>67.400700000000001</v>
      </c>
      <c r="H147" s="2">
        <v>212.779</v>
      </c>
      <c r="I147" s="2">
        <v>52.384599999999999</v>
      </c>
      <c r="J147" s="2">
        <v>44.543599999999998</v>
      </c>
      <c r="K147" s="2">
        <v>23</v>
      </c>
      <c r="L147" s="2">
        <v>27</v>
      </c>
      <c r="M147" s="2" t="s">
        <v>45</v>
      </c>
      <c r="N147" s="12" t="s">
        <v>69</v>
      </c>
    </row>
    <row r="148" spans="1:14" x14ac:dyDescent="0.35">
      <c r="A148" s="22" t="s">
        <v>7</v>
      </c>
      <c r="B148" s="2" t="s">
        <v>3</v>
      </c>
      <c r="C148" s="2" t="s">
        <v>15</v>
      </c>
      <c r="D148" s="2" t="s">
        <v>84</v>
      </c>
      <c r="E148" s="2" t="s">
        <v>2</v>
      </c>
      <c r="F148" s="2">
        <v>187.154</v>
      </c>
      <c r="G148" s="2">
        <v>76.743399999999994</v>
      </c>
      <c r="H148" s="2">
        <v>324.32400000000001</v>
      </c>
      <c r="I148" s="2">
        <v>24.4239</v>
      </c>
      <c r="J148" s="2">
        <v>66.398300000000006</v>
      </c>
      <c r="K148" s="2">
        <v>22</v>
      </c>
      <c r="L148" s="2">
        <v>23</v>
      </c>
      <c r="M148" s="2" t="s">
        <v>45</v>
      </c>
      <c r="N148" s="12" t="s">
        <v>69</v>
      </c>
    </row>
    <row r="149" spans="1:14" x14ac:dyDescent="0.35">
      <c r="A149" s="22" t="s">
        <v>8</v>
      </c>
      <c r="B149" s="2" t="s">
        <v>3</v>
      </c>
      <c r="C149" s="2" t="s">
        <v>15</v>
      </c>
      <c r="D149" s="2" t="s">
        <v>84</v>
      </c>
      <c r="E149" s="2" t="s">
        <v>2</v>
      </c>
      <c r="F149" s="2">
        <v>197.99799999999999</v>
      </c>
      <c r="G149" s="2">
        <v>78.912199999999999</v>
      </c>
      <c r="H149" s="2">
        <v>316.85000000000002</v>
      </c>
      <c r="I149" s="2">
        <v>25.725200000000001</v>
      </c>
      <c r="J149" s="2">
        <v>62.728099999999998</v>
      </c>
      <c r="K149" s="2">
        <v>45</v>
      </c>
      <c r="L149" s="2">
        <v>43</v>
      </c>
      <c r="M149" s="2" t="s">
        <v>45</v>
      </c>
      <c r="N149" s="12" t="s">
        <v>69</v>
      </c>
    </row>
    <row r="150" spans="1:14" x14ac:dyDescent="0.35">
      <c r="A150" s="22" t="s">
        <v>9</v>
      </c>
      <c r="B150" s="2" t="s">
        <v>3</v>
      </c>
      <c r="C150" s="2" t="s">
        <v>15</v>
      </c>
      <c r="D150" s="2" t="s">
        <v>84</v>
      </c>
      <c r="E150" s="2" t="s">
        <v>2</v>
      </c>
      <c r="F150" s="2">
        <v>203.904</v>
      </c>
      <c r="G150" s="2">
        <v>80.480500000000006</v>
      </c>
      <c r="H150" s="2">
        <v>309.27600000000001</v>
      </c>
      <c r="I150" s="2">
        <v>30.363099999999999</v>
      </c>
      <c r="J150" s="2">
        <v>63.695700000000002</v>
      </c>
      <c r="K150" s="2">
        <v>27</v>
      </c>
      <c r="L150" s="2">
        <v>30</v>
      </c>
      <c r="M150" s="2" t="s">
        <v>45</v>
      </c>
      <c r="N150" s="12" t="s">
        <v>69</v>
      </c>
    </row>
    <row r="151" spans="1:14" x14ac:dyDescent="0.35">
      <c r="A151" s="22" t="s">
        <v>10</v>
      </c>
      <c r="B151" s="2" t="s">
        <v>3</v>
      </c>
      <c r="C151" s="2" t="s">
        <v>15</v>
      </c>
      <c r="D151" s="2" t="s">
        <v>84</v>
      </c>
      <c r="E151" s="2" t="s">
        <v>2</v>
      </c>
      <c r="F151" s="2">
        <v>196.26300000000001</v>
      </c>
      <c r="G151" s="2">
        <v>45.745699999999999</v>
      </c>
      <c r="H151" s="2">
        <v>354.18799999999999</v>
      </c>
      <c r="I151" s="2">
        <v>24.190300000000001</v>
      </c>
      <c r="J151" s="2">
        <v>72.003799999999998</v>
      </c>
      <c r="K151" s="2">
        <v>28</v>
      </c>
      <c r="L151" s="2">
        <v>19</v>
      </c>
      <c r="M151" s="2" t="s">
        <v>45</v>
      </c>
      <c r="N151" s="12" t="s">
        <v>69</v>
      </c>
    </row>
    <row r="152" spans="1:14" x14ac:dyDescent="0.35">
      <c r="A152" s="22" t="s">
        <v>11</v>
      </c>
      <c r="B152" s="2" t="s">
        <v>3</v>
      </c>
      <c r="C152" s="2" t="s">
        <v>15</v>
      </c>
      <c r="D152" s="2" t="s">
        <v>84</v>
      </c>
      <c r="E152" s="2" t="s">
        <v>2</v>
      </c>
      <c r="F152" s="2">
        <v>169.50299999999999</v>
      </c>
      <c r="G152" s="2">
        <v>106.773</v>
      </c>
      <c r="H152" s="2">
        <v>316.78300000000002</v>
      </c>
      <c r="I152" s="2">
        <v>32.1982</v>
      </c>
      <c r="J152" s="2">
        <v>81.246200000000002</v>
      </c>
      <c r="K152" s="2">
        <v>25</v>
      </c>
      <c r="L152" s="2">
        <v>31</v>
      </c>
      <c r="M152" s="2" t="s">
        <v>45</v>
      </c>
      <c r="N152" s="12" t="s">
        <v>69</v>
      </c>
    </row>
    <row r="153" spans="1:14" x14ac:dyDescent="0.35">
      <c r="A153" s="22" t="s">
        <v>12</v>
      </c>
      <c r="B153" s="2" t="s">
        <v>3</v>
      </c>
      <c r="C153" s="2" t="s">
        <v>15</v>
      </c>
      <c r="D153" s="2" t="s">
        <v>84</v>
      </c>
      <c r="E153" s="2" t="s">
        <v>2</v>
      </c>
      <c r="F153" s="2">
        <v>196.964</v>
      </c>
      <c r="G153" s="2">
        <v>98.131500000000003</v>
      </c>
      <c r="H153" s="2">
        <v>298.33199999999999</v>
      </c>
      <c r="I153" s="2">
        <v>31.664300000000001</v>
      </c>
      <c r="J153" s="2">
        <v>86.818299999999994</v>
      </c>
      <c r="K153" s="2">
        <v>35</v>
      </c>
      <c r="L153" s="2">
        <v>27</v>
      </c>
      <c r="M153" s="2" t="s">
        <v>45</v>
      </c>
      <c r="N153" s="12" t="s">
        <v>69</v>
      </c>
    </row>
    <row r="154" spans="1:14" x14ac:dyDescent="0.35">
      <c r="A154" s="22" t="s">
        <v>13</v>
      </c>
      <c r="B154" s="2" t="s">
        <v>3</v>
      </c>
      <c r="C154" s="2" t="s">
        <v>15</v>
      </c>
      <c r="D154" s="2" t="s">
        <v>84</v>
      </c>
      <c r="E154" s="2" t="s">
        <v>2</v>
      </c>
      <c r="F154" s="2">
        <v>213.48</v>
      </c>
      <c r="G154" s="2">
        <v>84.417699999999996</v>
      </c>
      <c r="H154" s="2">
        <v>296.76299999999998</v>
      </c>
      <c r="I154" s="2">
        <v>25.158000000000001</v>
      </c>
      <c r="J154" s="2">
        <v>73.204999999999998</v>
      </c>
      <c r="K154" s="2">
        <v>38</v>
      </c>
      <c r="L154" s="2">
        <v>30</v>
      </c>
      <c r="M154" s="2" t="s">
        <v>45</v>
      </c>
      <c r="N154" s="12" t="s">
        <v>69</v>
      </c>
    </row>
    <row r="155" spans="1:14" x14ac:dyDescent="0.35">
      <c r="A155" s="22" t="s">
        <v>14</v>
      </c>
      <c r="B155" s="2" t="s">
        <v>3</v>
      </c>
      <c r="C155" s="2" t="s">
        <v>15</v>
      </c>
      <c r="D155" s="2" t="s">
        <v>84</v>
      </c>
      <c r="E155" s="2" t="s">
        <v>2</v>
      </c>
      <c r="F155" s="2">
        <v>236.57</v>
      </c>
      <c r="G155" s="2">
        <v>77.410700000000006</v>
      </c>
      <c r="H155" s="2">
        <v>273.33999999999997</v>
      </c>
      <c r="I155" s="2">
        <v>51.116700000000002</v>
      </c>
      <c r="J155" s="2">
        <v>58.657400000000003</v>
      </c>
      <c r="K155" s="2">
        <v>31</v>
      </c>
      <c r="L155" s="2">
        <v>29</v>
      </c>
      <c r="M155" s="2" t="s">
        <v>45</v>
      </c>
      <c r="N155" s="12" t="s">
        <v>69</v>
      </c>
    </row>
    <row r="156" spans="1:14" x14ac:dyDescent="0.35">
      <c r="A156" s="11" t="s">
        <v>49</v>
      </c>
      <c r="B156" s="2" t="s">
        <v>48</v>
      </c>
      <c r="C156" s="2" t="s">
        <v>15</v>
      </c>
      <c r="D156" s="2" t="s">
        <v>84</v>
      </c>
      <c r="E156" s="2" t="s">
        <v>2</v>
      </c>
      <c r="F156" s="2">
        <v>196.26300000000001</v>
      </c>
      <c r="G156" s="2">
        <v>79.112399999999994</v>
      </c>
      <c r="H156" s="2">
        <v>317.75099999999998</v>
      </c>
      <c r="I156" s="2">
        <v>58.023499999999999</v>
      </c>
      <c r="J156" s="2">
        <v>57.723199999999999</v>
      </c>
      <c r="K156" s="2">
        <v>41</v>
      </c>
      <c r="L156" s="2">
        <v>47</v>
      </c>
      <c r="M156" s="2" t="s">
        <v>45</v>
      </c>
      <c r="N156" s="12" t="s">
        <v>69</v>
      </c>
    </row>
    <row r="157" spans="1:14" x14ac:dyDescent="0.35">
      <c r="A157" s="11" t="s">
        <v>50</v>
      </c>
      <c r="B157" s="2" t="s">
        <v>48</v>
      </c>
      <c r="C157" s="2" t="s">
        <v>15</v>
      </c>
      <c r="D157" s="2" t="s">
        <v>84</v>
      </c>
      <c r="E157" s="2" t="s">
        <v>2</v>
      </c>
      <c r="F157" s="2">
        <v>317.88499999999999</v>
      </c>
      <c r="G157" s="2">
        <v>45.8125</v>
      </c>
      <c r="H157" s="2">
        <v>223.357</v>
      </c>
      <c r="I157" s="2">
        <v>38.804699999999997</v>
      </c>
      <c r="J157" s="2">
        <v>44.877299999999998</v>
      </c>
      <c r="K157" s="2">
        <v>28</v>
      </c>
      <c r="L157" s="2">
        <v>24</v>
      </c>
      <c r="M157" s="2" t="s">
        <v>45</v>
      </c>
      <c r="N157" s="12" t="s">
        <v>69</v>
      </c>
    </row>
    <row r="158" spans="1:14" x14ac:dyDescent="0.35">
      <c r="A158" s="11" t="s">
        <v>51</v>
      </c>
      <c r="B158" s="2" t="s">
        <v>48</v>
      </c>
      <c r="C158" s="2" t="s">
        <v>15</v>
      </c>
      <c r="D158" s="2" t="s">
        <v>84</v>
      </c>
      <c r="E158" s="2" t="s">
        <v>2</v>
      </c>
      <c r="F158" s="2">
        <v>241.24100000000001</v>
      </c>
      <c r="G158" s="2">
        <v>97.5976</v>
      </c>
      <c r="H158" s="2">
        <v>246.446</v>
      </c>
      <c r="I158" s="2">
        <v>57.656399999999998</v>
      </c>
      <c r="J158" s="2">
        <v>64.563199999999995</v>
      </c>
      <c r="K158" s="2">
        <v>39</v>
      </c>
      <c r="L158" s="2">
        <v>42</v>
      </c>
      <c r="M158" s="2" t="s">
        <v>45</v>
      </c>
      <c r="N158" s="12" t="s">
        <v>69</v>
      </c>
    </row>
    <row r="159" spans="1:14" x14ac:dyDescent="0.35">
      <c r="A159" s="11" t="s">
        <v>52</v>
      </c>
      <c r="B159" s="2" t="s">
        <v>48</v>
      </c>
      <c r="C159" s="2" t="s">
        <v>15</v>
      </c>
      <c r="D159" s="2" t="s">
        <v>84</v>
      </c>
      <c r="E159" s="2" t="s">
        <v>2</v>
      </c>
      <c r="F159" s="2">
        <v>281.51499999999999</v>
      </c>
      <c r="G159" s="2">
        <v>60.927599999999998</v>
      </c>
      <c r="H159" s="2">
        <v>242.74299999999999</v>
      </c>
      <c r="I159" s="2">
        <v>39.772300000000001</v>
      </c>
      <c r="J159" s="2">
        <v>51.116700000000002</v>
      </c>
      <c r="K159" s="2">
        <v>25</v>
      </c>
      <c r="L159" s="2">
        <v>30</v>
      </c>
      <c r="M159" s="2" t="s">
        <v>45</v>
      </c>
      <c r="N159" s="12" t="s">
        <v>69</v>
      </c>
    </row>
    <row r="160" spans="1:14" x14ac:dyDescent="0.35">
      <c r="A160" s="11">
        <v>5632</v>
      </c>
      <c r="B160" s="2" t="s">
        <v>48</v>
      </c>
      <c r="C160" s="2" t="s">
        <v>15</v>
      </c>
      <c r="D160" s="2" t="s">
        <v>84</v>
      </c>
      <c r="E160" s="2" t="s">
        <v>2</v>
      </c>
      <c r="F160" s="2">
        <v>257.75799999999998</v>
      </c>
      <c r="G160" s="2">
        <v>63.730400000000003</v>
      </c>
      <c r="H160" s="2">
        <v>255.255</v>
      </c>
      <c r="I160" s="2">
        <v>9.6427700000000005</v>
      </c>
      <c r="J160" s="2">
        <v>24.090299999999999</v>
      </c>
      <c r="K160" s="2">
        <v>25</v>
      </c>
      <c r="L160" s="2">
        <v>21</v>
      </c>
      <c r="M160" s="2" t="s">
        <v>45</v>
      </c>
      <c r="N160" s="12" t="s">
        <v>69</v>
      </c>
    </row>
    <row r="161" spans="1:14" x14ac:dyDescent="0.35">
      <c r="A161" s="11" t="s">
        <v>53</v>
      </c>
      <c r="B161" s="2" t="s">
        <v>48</v>
      </c>
      <c r="C161" s="2" t="s">
        <v>15</v>
      </c>
      <c r="D161" s="2" t="s">
        <v>84</v>
      </c>
      <c r="E161" s="2" t="s">
        <v>2</v>
      </c>
      <c r="F161" s="2">
        <v>245.97900000000001</v>
      </c>
      <c r="G161" s="2">
        <v>35.335299999999997</v>
      </c>
      <c r="H161" s="2">
        <v>294.69499999999999</v>
      </c>
      <c r="I161" s="2">
        <v>35.201099999999997</v>
      </c>
      <c r="J161" s="2">
        <v>59.091200000000001</v>
      </c>
      <c r="K161" s="2">
        <v>23</v>
      </c>
      <c r="L161" s="2">
        <v>27</v>
      </c>
      <c r="M161" s="2" t="s">
        <v>45</v>
      </c>
      <c r="N161" s="12" t="s">
        <v>69</v>
      </c>
    </row>
    <row r="162" spans="1:14" x14ac:dyDescent="0.35">
      <c r="A162" s="11">
        <v>6735</v>
      </c>
      <c r="B162" s="2" t="s">
        <v>48</v>
      </c>
      <c r="C162" s="2" t="s">
        <v>15</v>
      </c>
      <c r="D162" s="2" t="s">
        <v>84</v>
      </c>
      <c r="E162" s="2" t="s">
        <v>2</v>
      </c>
      <c r="F162" s="2">
        <v>224.49100000000001</v>
      </c>
      <c r="G162" s="2">
        <v>69.736400000000003</v>
      </c>
      <c r="H162" s="2">
        <v>298.33199999999999</v>
      </c>
      <c r="I162" s="2">
        <v>24.857700000000001</v>
      </c>
      <c r="J162" s="2">
        <v>49.648600000000002</v>
      </c>
      <c r="K162" s="2">
        <v>17</v>
      </c>
      <c r="L162" s="2">
        <v>20</v>
      </c>
      <c r="M162" s="2" t="s">
        <v>45</v>
      </c>
      <c r="N162" s="12" t="s">
        <v>69</v>
      </c>
    </row>
    <row r="163" spans="1:14" x14ac:dyDescent="0.35">
      <c r="A163" s="11" t="s">
        <v>54</v>
      </c>
      <c r="B163" s="2" t="s">
        <v>48</v>
      </c>
      <c r="C163" s="2" t="s">
        <v>15</v>
      </c>
      <c r="D163" s="2" t="s">
        <v>84</v>
      </c>
      <c r="E163" s="2" t="s">
        <v>2</v>
      </c>
      <c r="F163" s="2">
        <v>336.00299999999999</v>
      </c>
      <c r="G163" s="2">
        <v>84.584599999999995</v>
      </c>
      <c r="H163" s="2">
        <v>177.87799999999999</v>
      </c>
      <c r="I163" s="2">
        <v>29.2286</v>
      </c>
      <c r="J163" s="2">
        <v>56.388500000000001</v>
      </c>
      <c r="K163" s="2">
        <v>34</v>
      </c>
      <c r="L163" s="2">
        <v>32</v>
      </c>
      <c r="M163" s="2" t="s">
        <v>45</v>
      </c>
      <c r="N163" s="12" t="s">
        <v>69</v>
      </c>
    </row>
    <row r="164" spans="1:14" x14ac:dyDescent="0.35">
      <c r="A164" s="11">
        <v>6747</v>
      </c>
      <c r="B164" s="2" t="s">
        <v>48</v>
      </c>
      <c r="C164" s="2" t="s">
        <v>15</v>
      </c>
      <c r="D164" s="2" t="s">
        <v>84</v>
      </c>
      <c r="E164" s="2" t="s">
        <v>2</v>
      </c>
      <c r="F164" s="2">
        <v>143.94399999999999</v>
      </c>
      <c r="G164" s="2">
        <v>79.079099999999997</v>
      </c>
      <c r="H164" s="2">
        <v>368.36799999999999</v>
      </c>
      <c r="I164" s="2">
        <v>19.852799999999998</v>
      </c>
      <c r="J164" s="2">
        <v>50.616199999999999</v>
      </c>
      <c r="K164" s="2">
        <v>20</v>
      </c>
      <c r="L164" s="2">
        <v>30</v>
      </c>
      <c r="M164" s="2" t="s">
        <v>45</v>
      </c>
      <c r="N164" s="12" t="s">
        <v>69</v>
      </c>
    </row>
    <row r="165" spans="1:14" x14ac:dyDescent="0.35">
      <c r="A165" s="11">
        <v>5639</v>
      </c>
      <c r="B165" s="2" t="s">
        <v>48</v>
      </c>
      <c r="C165" s="2" t="s">
        <v>15</v>
      </c>
      <c r="D165" s="2" t="s">
        <v>84</v>
      </c>
      <c r="E165" s="2" t="s">
        <v>2</v>
      </c>
      <c r="F165" s="2">
        <v>197.69800000000001</v>
      </c>
      <c r="G165" s="2">
        <v>57.5242</v>
      </c>
      <c r="H165" s="2">
        <v>338.03800000000001</v>
      </c>
      <c r="I165" s="2">
        <v>20.786999999999999</v>
      </c>
      <c r="J165" s="2">
        <v>65.897800000000004</v>
      </c>
      <c r="K165" s="2">
        <v>17</v>
      </c>
      <c r="L165" s="2">
        <v>18</v>
      </c>
      <c r="M165" s="2" t="s">
        <v>45</v>
      </c>
      <c r="N165" s="12" t="s">
        <v>69</v>
      </c>
    </row>
    <row r="166" spans="1:14" ht="13.9" thickBot="1" x14ac:dyDescent="0.4">
      <c r="A166" s="41" t="s">
        <v>90</v>
      </c>
      <c r="B166" s="42"/>
      <c r="C166" s="42"/>
      <c r="D166" s="2"/>
      <c r="E166" s="5"/>
      <c r="F166" s="2">
        <f t="shared" ref="F166:H166" si="24">AVERAGE(F146:F165)</f>
        <v>230.76254999999998</v>
      </c>
      <c r="G166" s="2">
        <f t="shared" si="24"/>
        <v>72.514149999999987</v>
      </c>
      <c r="H166" s="2">
        <f t="shared" si="24"/>
        <v>287.20384999999999</v>
      </c>
      <c r="I166" s="2">
        <f>AVERAGE(I146:I165)</f>
        <v>33.027333500000012</v>
      </c>
      <c r="J166" s="2">
        <f t="shared" ref="J166:L166" si="25">AVERAGE(J146:J165)</f>
        <v>59.701774999999998</v>
      </c>
      <c r="K166" s="2">
        <f t="shared" si="25"/>
        <v>28.6</v>
      </c>
      <c r="L166" s="2">
        <f t="shared" si="25"/>
        <v>28.95</v>
      </c>
      <c r="M166" s="2"/>
      <c r="N166" s="24"/>
    </row>
    <row r="167" spans="1:14" ht="13.9" thickBot="1" x14ac:dyDescent="0.4">
      <c r="A167" s="43" t="s">
        <v>91</v>
      </c>
      <c r="B167" s="44"/>
      <c r="C167" s="44"/>
      <c r="D167" s="3"/>
      <c r="E167" s="8"/>
      <c r="F167" s="3">
        <f t="shared" ref="F167:H167" si="26">STDEV(F146:F165)/SQRT(20)</f>
        <v>11.504149567707532</v>
      </c>
      <c r="G167" s="3">
        <f t="shared" si="26"/>
        <v>4.1031823768778768</v>
      </c>
      <c r="H167" s="3">
        <f t="shared" si="26"/>
        <v>10.894073655040534</v>
      </c>
      <c r="I167" s="3">
        <f>STDEV(I146:I165)/SQRT(20)</f>
        <v>2.9279992714347149</v>
      </c>
      <c r="J167" s="3">
        <f t="shared" ref="J167:L167" si="27">STDEV(J146:J165)/SQRT(20)</f>
        <v>3.1024430498006961</v>
      </c>
      <c r="K167" s="3">
        <f t="shared" si="27"/>
        <v>1.7672458501116477</v>
      </c>
      <c r="L167" s="3">
        <f t="shared" si="27"/>
        <v>1.7358071078865518</v>
      </c>
      <c r="M167" s="23"/>
      <c r="N167" s="6"/>
    </row>
    <row r="168" spans="1:14" ht="13.9" thickBot="1" x14ac:dyDescent="0.4"/>
    <row r="169" spans="1:14" x14ac:dyDescent="0.35">
      <c r="A169" s="9">
        <v>2421</v>
      </c>
      <c r="B169" s="1" t="s">
        <v>3</v>
      </c>
      <c r="C169" s="1" t="s">
        <v>77</v>
      </c>
      <c r="D169" s="1" t="s">
        <v>84</v>
      </c>
      <c r="E169" s="1" t="s">
        <v>2</v>
      </c>
      <c r="F169" s="1">
        <v>254.988</v>
      </c>
      <c r="G169" s="1">
        <v>41.941899999999997</v>
      </c>
      <c r="H169" s="1">
        <v>298.63200000000001</v>
      </c>
      <c r="I169" s="1">
        <v>28.561900000000001</v>
      </c>
      <c r="J169" s="1">
        <v>52.786099999999998</v>
      </c>
      <c r="K169" s="1">
        <v>29</v>
      </c>
      <c r="L169" s="1">
        <v>21</v>
      </c>
      <c r="M169" s="1" t="s">
        <v>47</v>
      </c>
      <c r="N169" s="10" t="s">
        <v>69</v>
      </c>
    </row>
    <row r="170" spans="1:14" x14ac:dyDescent="0.35">
      <c r="A170" s="11">
        <v>2513</v>
      </c>
      <c r="B170" s="2" t="s">
        <v>3</v>
      </c>
      <c r="C170" s="2" t="s">
        <v>77</v>
      </c>
      <c r="D170" s="2" t="s">
        <v>84</v>
      </c>
      <c r="E170" s="2" t="s">
        <v>2</v>
      </c>
      <c r="F170" s="2">
        <v>172.43899999999999</v>
      </c>
      <c r="G170" s="2">
        <v>34.768099999999997</v>
      </c>
      <c r="H170" s="2">
        <v>373.67399999999998</v>
      </c>
      <c r="I170" s="2">
        <v>27.627600000000001</v>
      </c>
      <c r="J170" s="2">
        <v>114.114</v>
      </c>
      <c r="K170" s="2">
        <v>25</v>
      </c>
      <c r="L170" s="2">
        <v>26</v>
      </c>
      <c r="M170" s="2" t="s">
        <v>47</v>
      </c>
      <c r="N170" s="12" t="s">
        <v>69</v>
      </c>
    </row>
    <row r="171" spans="1:14" x14ac:dyDescent="0.35">
      <c r="A171" s="11">
        <v>2515</v>
      </c>
      <c r="B171" s="2" t="s">
        <v>3</v>
      </c>
      <c r="C171" s="2" t="s">
        <v>77</v>
      </c>
      <c r="D171" s="2" t="s">
        <v>84</v>
      </c>
      <c r="E171" s="2" t="s">
        <v>2</v>
      </c>
      <c r="F171" s="2">
        <v>270.971</v>
      </c>
      <c r="G171" s="2">
        <v>41.775100000000002</v>
      </c>
      <c r="H171" s="2">
        <v>280.14699999999999</v>
      </c>
      <c r="I171" s="2">
        <v>22.7895</v>
      </c>
      <c r="J171" s="2">
        <v>49.282600000000002</v>
      </c>
      <c r="K171" s="2">
        <v>25</v>
      </c>
      <c r="L171" s="2">
        <v>23</v>
      </c>
      <c r="M171" s="2" t="s">
        <v>47</v>
      </c>
      <c r="N171" s="12" t="s">
        <v>69</v>
      </c>
    </row>
    <row r="172" spans="1:14" x14ac:dyDescent="0.35">
      <c r="A172" s="11">
        <v>2559</v>
      </c>
      <c r="B172" s="2" t="s">
        <v>3</v>
      </c>
      <c r="C172" s="2" t="s">
        <v>77</v>
      </c>
      <c r="D172" s="2" t="s">
        <v>84</v>
      </c>
      <c r="E172" s="2" t="s">
        <v>2</v>
      </c>
      <c r="F172" s="2">
        <v>238.839</v>
      </c>
      <c r="G172" s="2">
        <v>74.641300000000001</v>
      </c>
      <c r="H172" s="2">
        <v>276.14299999999997</v>
      </c>
      <c r="I172" s="2">
        <v>27.894600000000001</v>
      </c>
      <c r="J172" s="2">
        <v>71.438100000000006</v>
      </c>
      <c r="K172" s="2">
        <v>28</v>
      </c>
      <c r="L172" s="2">
        <v>22</v>
      </c>
      <c r="M172" s="2" t="s">
        <v>47</v>
      </c>
      <c r="N172" s="12" t="s">
        <v>69</v>
      </c>
    </row>
    <row r="173" spans="1:14" x14ac:dyDescent="0.35">
      <c r="A173" s="11">
        <v>4616</v>
      </c>
      <c r="B173" s="2" t="s">
        <v>3</v>
      </c>
      <c r="C173" s="2" t="s">
        <v>77</v>
      </c>
      <c r="D173" s="2" t="s">
        <v>84</v>
      </c>
      <c r="E173" s="2" t="s">
        <v>2</v>
      </c>
      <c r="F173" s="2">
        <v>187.45400000000001</v>
      </c>
      <c r="G173" s="2">
        <v>72.138800000000003</v>
      </c>
      <c r="H173" s="2">
        <v>316.61700000000002</v>
      </c>
      <c r="I173" s="2">
        <v>19.686399999999999</v>
      </c>
      <c r="J173" s="2">
        <v>116.283</v>
      </c>
      <c r="K173" s="2">
        <v>26</v>
      </c>
      <c r="L173" s="2">
        <v>37</v>
      </c>
      <c r="M173" s="2" t="s">
        <v>47</v>
      </c>
      <c r="N173" s="12" t="s">
        <v>69</v>
      </c>
    </row>
    <row r="174" spans="1:14" x14ac:dyDescent="0.35">
      <c r="A174" s="11">
        <v>4691</v>
      </c>
      <c r="B174" s="2" t="s">
        <v>3</v>
      </c>
      <c r="C174" s="2" t="s">
        <v>77</v>
      </c>
      <c r="D174" s="2" t="s">
        <v>84</v>
      </c>
      <c r="E174" s="2" t="s">
        <v>2</v>
      </c>
      <c r="F174" s="2">
        <v>310.74400000000003</v>
      </c>
      <c r="G174" s="2">
        <v>61.895200000000003</v>
      </c>
      <c r="H174" s="2">
        <v>222.12200000000001</v>
      </c>
      <c r="I174" s="2">
        <v>31.097799999999999</v>
      </c>
      <c r="J174" s="2">
        <v>61.695</v>
      </c>
      <c r="K174" s="2">
        <v>24</v>
      </c>
      <c r="L174" s="2">
        <v>37</v>
      </c>
      <c r="M174" s="2" t="s">
        <v>47</v>
      </c>
      <c r="N174" s="12" t="s">
        <v>69</v>
      </c>
    </row>
    <row r="175" spans="1:14" x14ac:dyDescent="0.35">
      <c r="A175" s="11">
        <v>2512</v>
      </c>
      <c r="B175" s="2" t="s">
        <v>3</v>
      </c>
      <c r="C175" s="2" t="s">
        <v>77</v>
      </c>
      <c r="D175" s="2" t="s">
        <v>84</v>
      </c>
      <c r="E175" s="2" t="s">
        <v>2</v>
      </c>
      <c r="F175" s="2">
        <v>189.55600000000001</v>
      </c>
      <c r="G175" s="2">
        <v>69.369399999999999</v>
      </c>
      <c r="H175" s="2">
        <v>334.56799999999998</v>
      </c>
      <c r="I175" s="2">
        <v>36.302999999999997</v>
      </c>
      <c r="J175" s="2">
        <v>66.833500000000001</v>
      </c>
      <c r="K175" s="2">
        <v>28</v>
      </c>
      <c r="L175" s="2">
        <v>32</v>
      </c>
      <c r="M175" s="2" t="s">
        <v>47</v>
      </c>
      <c r="N175" s="12" t="s">
        <v>69</v>
      </c>
    </row>
    <row r="176" spans="1:14" x14ac:dyDescent="0.35">
      <c r="A176" s="11">
        <v>4624</v>
      </c>
      <c r="B176" s="2" t="s">
        <v>3</v>
      </c>
      <c r="C176" s="2" t="s">
        <v>77</v>
      </c>
      <c r="D176" s="2" t="s">
        <v>84</v>
      </c>
      <c r="E176" s="2" t="s">
        <v>2</v>
      </c>
      <c r="F176" s="2">
        <v>268.30200000000002</v>
      </c>
      <c r="G176" s="2">
        <v>52.519199999999998</v>
      </c>
      <c r="H176" s="2">
        <v>272.77300000000002</v>
      </c>
      <c r="I176" s="2">
        <v>67.567599999999999</v>
      </c>
      <c r="J176" s="2">
        <v>37.470799999999997</v>
      </c>
      <c r="K176" s="2">
        <v>33</v>
      </c>
      <c r="L176" s="2">
        <v>38</v>
      </c>
      <c r="M176" s="2" t="s">
        <v>47</v>
      </c>
      <c r="N176" s="12" t="s">
        <v>69</v>
      </c>
    </row>
    <row r="177" spans="1:14" x14ac:dyDescent="0.35">
      <c r="A177" s="11">
        <v>5173</v>
      </c>
      <c r="B177" s="2" t="s">
        <v>3</v>
      </c>
      <c r="C177" s="2" t="s">
        <v>77</v>
      </c>
      <c r="D177" s="2" t="s">
        <v>84</v>
      </c>
      <c r="E177" s="2" t="s">
        <v>2</v>
      </c>
      <c r="F177" s="2">
        <v>149.04599999999999</v>
      </c>
      <c r="G177" s="2">
        <v>138.23500000000001</v>
      </c>
      <c r="H177" s="2">
        <v>307.76799999999997</v>
      </c>
      <c r="I177" s="2">
        <v>24.857700000000001</v>
      </c>
      <c r="J177" s="2">
        <v>54.319800000000001</v>
      </c>
      <c r="K177" s="2">
        <v>42</v>
      </c>
      <c r="L177" s="2">
        <v>57</v>
      </c>
      <c r="M177" s="2" t="s">
        <v>47</v>
      </c>
      <c r="N177" s="12" t="s">
        <v>69</v>
      </c>
    </row>
    <row r="178" spans="1:14" x14ac:dyDescent="0.35">
      <c r="A178" s="11">
        <v>5174</v>
      </c>
      <c r="B178" s="2" t="s">
        <v>3</v>
      </c>
      <c r="C178" s="2" t="s">
        <v>77</v>
      </c>
      <c r="D178" s="2" t="s">
        <v>84</v>
      </c>
      <c r="E178" s="2" t="s">
        <v>2</v>
      </c>
      <c r="F178" s="2">
        <v>178.642</v>
      </c>
      <c r="G178" s="2">
        <v>94.959599999999995</v>
      </c>
      <c r="H178" s="2">
        <v>326.21899999999999</v>
      </c>
      <c r="I178" s="2">
        <v>37.002899999999997</v>
      </c>
      <c r="J178" s="2">
        <v>38.404299999999999</v>
      </c>
      <c r="K178" s="2">
        <v>33</v>
      </c>
      <c r="L178" s="2">
        <v>46</v>
      </c>
      <c r="M178" s="2" t="s">
        <v>47</v>
      </c>
      <c r="N178" s="12" t="s">
        <v>69</v>
      </c>
    </row>
    <row r="179" spans="1:14" x14ac:dyDescent="0.35">
      <c r="A179" s="11">
        <v>5175</v>
      </c>
      <c r="B179" s="2" t="s">
        <v>3</v>
      </c>
      <c r="C179" s="2" t="s">
        <v>77</v>
      </c>
      <c r="D179" s="2" t="s">
        <v>84</v>
      </c>
      <c r="E179" s="2" t="s">
        <v>2</v>
      </c>
      <c r="F179" s="2">
        <v>146.547</v>
      </c>
      <c r="G179" s="2">
        <v>78.044700000000006</v>
      </c>
      <c r="H179" s="2">
        <v>362.99599999999998</v>
      </c>
      <c r="I179" s="2">
        <v>36.469799999999999</v>
      </c>
      <c r="J179" s="2">
        <v>56.2896</v>
      </c>
      <c r="K179" s="2">
        <v>25</v>
      </c>
      <c r="L179" s="2">
        <v>28</v>
      </c>
      <c r="M179" s="2" t="s">
        <v>47</v>
      </c>
      <c r="N179" s="12" t="s">
        <v>69</v>
      </c>
    </row>
    <row r="180" spans="1:14" x14ac:dyDescent="0.35">
      <c r="A180" s="11">
        <v>5176</v>
      </c>
      <c r="B180" s="2" t="s">
        <v>3</v>
      </c>
      <c r="C180" s="2" t="s">
        <v>77</v>
      </c>
      <c r="D180" s="2" t="s">
        <v>84</v>
      </c>
      <c r="E180" s="2" t="s">
        <v>2</v>
      </c>
      <c r="F180" s="2">
        <v>101.535</v>
      </c>
      <c r="G180" s="2">
        <v>117.45099999999999</v>
      </c>
      <c r="H180" s="2">
        <v>361.22800000000001</v>
      </c>
      <c r="I180" s="2">
        <v>27.060400000000001</v>
      </c>
      <c r="J180" s="2">
        <v>77.243899999999996</v>
      </c>
      <c r="K180" s="2">
        <v>46</v>
      </c>
      <c r="L180" s="2">
        <v>57</v>
      </c>
      <c r="M180" s="2" t="s">
        <v>47</v>
      </c>
      <c r="N180" s="12" t="s">
        <v>69</v>
      </c>
    </row>
    <row r="181" spans="1:14" x14ac:dyDescent="0.35">
      <c r="A181" s="11">
        <v>2428</v>
      </c>
      <c r="B181" s="2" t="s">
        <v>48</v>
      </c>
      <c r="C181" s="2" t="s">
        <v>77</v>
      </c>
      <c r="D181" s="2" t="s">
        <v>84</v>
      </c>
      <c r="E181" s="2" t="s">
        <v>2</v>
      </c>
      <c r="F181" s="2">
        <v>193.327</v>
      </c>
      <c r="G181" s="2">
        <v>88.154799999999994</v>
      </c>
      <c r="H181" s="2">
        <v>290.32400000000001</v>
      </c>
      <c r="I181" s="2">
        <v>34.7014</v>
      </c>
      <c r="J181" s="2">
        <v>65.231899999999996</v>
      </c>
      <c r="K181" s="2">
        <v>28</v>
      </c>
      <c r="L181" s="2">
        <v>27</v>
      </c>
      <c r="M181" s="2" t="s">
        <v>47</v>
      </c>
      <c r="N181" s="12" t="s">
        <v>69</v>
      </c>
    </row>
    <row r="182" spans="1:14" x14ac:dyDescent="0.35">
      <c r="A182" s="11">
        <v>2464</v>
      </c>
      <c r="B182" s="2" t="s">
        <v>48</v>
      </c>
      <c r="C182" s="2" t="s">
        <v>77</v>
      </c>
      <c r="D182" s="2" t="s">
        <v>84</v>
      </c>
      <c r="E182" s="2" t="s">
        <v>2</v>
      </c>
      <c r="F182" s="2">
        <v>236.93700000000001</v>
      </c>
      <c r="G182" s="2">
        <v>41.641599999999997</v>
      </c>
      <c r="H182" s="2">
        <v>295.62900000000002</v>
      </c>
      <c r="I182" s="2">
        <v>38.972299999999997</v>
      </c>
      <c r="J182" s="2">
        <v>80.547200000000004</v>
      </c>
      <c r="K182" s="2">
        <v>17</v>
      </c>
      <c r="L182" s="2">
        <v>17</v>
      </c>
      <c r="M182" s="2" t="s">
        <v>47</v>
      </c>
      <c r="N182" s="12" t="s">
        <v>69</v>
      </c>
    </row>
    <row r="183" spans="1:14" x14ac:dyDescent="0.35">
      <c r="A183" s="11">
        <v>2555</v>
      </c>
      <c r="B183" s="2" t="s">
        <v>48</v>
      </c>
      <c r="C183" s="2" t="s">
        <v>77</v>
      </c>
      <c r="D183" s="2" t="s">
        <v>84</v>
      </c>
      <c r="E183" s="2" t="s">
        <v>2</v>
      </c>
      <c r="F183" s="2">
        <v>218.75200000000001</v>
      </c>
      <c r="G183" s="2">
        <v>54.254300000000001</v>
      </c>
      <c r="H183" s="2">
        <v>303.67</v>
      </c>
      <c r="I183" s="2">
        <v>15.0817</v>
      </c>
      <c r="J183" s="2">
        <v>63.630299999999998</v>
      </c>
      <c r="K183" s="2">
        <v>18</v>
      </c>
      <c r="L183" s="2">
        <v>16</v>
      </c>
      <c r="M183" s="2" t="s">
        <v>47</v>
      </c>
      <c r="N183" s="12" t="s">
        <v>69</v>
      </c>
    </row>
    <row r="184" spans="1:14" x14ac:dyDescent="0.35">
      <c r="A184" s="11">
        <v>4610</v>
      </c>
      <c r="B184" s="2" t="s">
        <v>48</v>
      </c>
      <c r="C184" s="2" t="s">
        <v>77</v>
      </c>
      <c r="D184" s="2" t="s">
        <v>84</v>
      </c>
      <c r="E184" s="2" t="s">
        <v>2</v>
      </c>
      <c r="F184" s="2">
        <v>245.87899999999999</v>
      </c>
      <c r="G184" s="2">
        <v>44.9116</v>
      </c>
      <c r="H184" s="2">
        <v>295.262</v>
      </c>
      <c r="I184" s="2">
        <v>55.155200000000001</v>
      </c>
      <c r="J184" s="2">
        <v>102.569</v>
      </c>
      <c r="K184" s="2">
        <v>24</v>
      </c>
      <c r="L184" s="2">
        <v>26</v>
      </c>
      <c r="M184" s="2" t="s">
        <v>47</v>
      </c>
      <c r="N184" s="12" t="s">
        <v>69</v>
      </c>
    </row>
    <row r="185" spans="1:14" x14ac:dyDescent="0.35">
      <c r="A185" s="11">
        <v>4619</v>
      </c>
      <c r="B185" s="2" t="s">
        <v>48</v>
      </c>
      <c r="C185" s="2" t="s">
        <v>77</v>
      </c>
      <c r="D185" s="2" t="s">
        <v>84</v>
      </c>
      <c r="E185" s="2" t="s">
        <v>2</v>
      </c>
      <c r="F185" s="2">
        <v>159.059</v>
      </c>
      <c r="G185" s="2">
        <v>95.7958</v>
      </c>
      <c r="H185" s="2">
        <v>323.85700000000003</v>
      </c>
      <c r="I185" s="2">
        <v>27.927900000000001</v>
      </c>
      <c r="J185" s="2">
        <v>93.293300000000002</v>
      </c>
      <c r="K185" s="2">
        <v>24</v>
      </c>
      <c r="L185" s="2">
        <v>44</v>
      </c>
      <c r="M185" s="2" t="s">
        <v>47</v>
      </c>
      <c r="N185" s="12" t="s">
        <v>69</v>
      </c>
    </row>
    <row r="186" spans="1:14" x14ac:dyDescent="0.35">
      <c r="A186" s="11">
        <v>2436</v>
      </c>
      <c r="B186" s="2" t="s">
        <v>48</v>
      </c>
      <c r="C186" s="2" t="s">
        <v>77</v>
      </c>
      <c r="D186" s="2" t="s">
        <v>84</v>
      </c>
      <c r="E186" s="2" t="s">
        <v>2</v>
      </c>
      <c r="F186" s="2">
        <v>152.31899999999999</v>
      </c>
      <c r="G186" s="2">
        <v>92.025400000000005</v>
      </c>
      <c r="H186" s="2">
        <v>346.346</v>
      </c>
      <c r="I186" s="2">
        <v>19.919899999999998</v>
      </c>
      <c r="J186" s="2">
        <v>47.9146</v>
      </c>
      <c r="K186" s="2">
        <v>31</v>
      </c>
      <c r="L186" s="2">
        <v>27</v>
      </c>
      <c r="M186" s="2" t="s">
        <v>47</v>
      </c>
      <c r="N186" s="12" t="s">
        <v>69</v>
      </c>
    </row>
    <row r="187" spans="1:14" x14ac:dyDescent="0.35">
      <c r="A187" s="11">
        <v>2462</v>
      </c>
      <c r="B187" s="2" t="s">
        <v>48</v>
      </c>
      <c r="C187" s="2" t="s">
        <v>77</v>
      </c>
      <c r="D187" s="2" t="s">
        <v>84</v>
      </c>
      <c r="E187" s="2" t="s">
        <v>2</v>
      </c>
      <c r="F187" s="2">
        <v>146.47999999999999</v>
      </c>
      <c r="G187" s="2">
        <v>52.886200000000002</v>
      </c>
      <c r="H187" s="2">
        <v>377.84500000000003</v>
      </c>
      <c r="I187" s="2">
        <v>21.187899999999999</v>
      </c>
      <c r="J187" s="2">
        <v>22.922899999999998</v>
      </c>
      <c r="K187" s="2">
        <v>28</v>
      </c>
      <c r="L187" s="2">
        <v>24</v>
      </c>
      <c r="M187" s="2" t="s">
        <v>47</v>
      </c>
      <c r="N187" s="12" t="s">
        <v>69</v>
      </c>
    </row>
    <row r="188" spans="1:14" x14ac:dyDescent="0.35">
      <c r="A188" s="11">
        <v>2557</v>
      </c>
      <c r="B188" s="2" t="s">
        <v>48</v>
      </c>
      <c r="C188" s="2" t="s">
        <v>77</v>
      </c>
      <c r="D188" s="2" t="s">
        <v>84</v>
      </c>
      <c r="E188" s="2" t="s">
        <v>2</v>
      </c>
      <c r="F188" s="2">
        <v>220.32</v>
      </c>
      <c r="G188" s="2">
        <v>60.427100000000003</v>
      </c>
      <c r="H188" s="2">
        <v>280.84800000000001</v>
      </c>
      <c r="I188" s="2">
        <v>54.320999999999998</v>
      </c>
      <c r="J188" s="2">
        <v>43.910600000000002</v>
      </c>
      <c r="K188" s="2">
        <v>34</v>
      </c>
      <c r="L188" s="2">
        <v>42</v>
      </c>
      <c r="M188" s="2" t="s">
        <v>47</v>
      </c>
      <c r="N188" s="12" t="s">
        <v>69</v>
      </c>
    </row>
    <row r="189" spans="1:14" x14ac:dyDescent="0.35">
      <c r="A189" s="11">
        <v>4612</v>
      </c>
      <c r="B189" s="2" t="s">
        <v>48</v>
      </c>
      <c r="C189" s="2" t="s">
        <v>77</v>
      </c>
      <c r="D189" s="2" t="s">
        <v>84</v>
      </c>
      <c r="E189" s="2" t="s">
        <v>2</v>
      </c>
      <c r="F189" s="2">
        <v>226.059</v>
      </c>
      <c r="G189" s="2">
        <v>55.588900000000002</v>
      </c>
      <c r="H189" s="2">
        <v>303.47000000000003</v>
      </c>
      <c r="I189" s="2">
        <v>47.447400000000002</v>
      </c>
      <c r="J189" s="2">
        <v>46.579900000000002</v>
      </c>
      <c r="K189" s="2">
        <v>24</v>
      </c>
      <c r="L189" s="2">
        <v>30</v>
      </c>
      <c r="M189" s="2" t="s">
        <v>47</v>
      </c>
      <c r="N189" s="12" t="s">
        <v>69</v>
      </c>
    </row>
    <row r="190" spans="1:14" x14ac:dyDescent="0.35">
      <c r="A190" s="11">
        <v>4683</v>
      </c>
      <c r="B190" s="2" t="s">
        <v>48</v>
      </c>
      <c r="C190" s="2" t="s">
        <v>77</v>
      </c>
      <c r="D190" s="2" t="s">
        <v>84</v>
      </c>
      <c r="E190" s="2" t="s">
        <v>2</v>
      </c>
      <c r="F190" s="2">
        <v>236.904</v>
      </c>
      <c r="G190" s="2">
        <v>78.211500000000001</v>
      </c>
      <c r="H190" s="2">
        <v>269.77</v>
      </c>
      <c r="I190" s="2">
        <v>37.637599999999999</v>
      </c>
      <c r="J190" s="2">
        <v>58.892200000000003</v>
      </c>
      <c r="K190" s="2">
        <v>35</v>
      </c>
      <c r="L190" s="2">
        <v>37</v>
      </c>
      <c r="M190" s="2" t="s">
        <v>47</v>
      </c>
      <c r="N190" s="12" t="s">
        <v>69</v>
      </c>
    </row>
    <row r="191" spans="1:14" x14ac:dyDescent="0.35">
      <c r="A191" s="11">
        <v>4686</v>
      </c>
      <c r="B191" s="2" t="s">
        <v>48</v>
      </c>
      <c r="C191" s="2" t="s">
        <v>77</v>
      </c>
      <c r="D191" s="2" t="s">
        <v>84</v>
      </c>
      <c r="E191" s="2" t="s">
        <v>2</v>
      </c>
      <c r="F191" s="2">
        <v>159.42599999999999</v>
      </c>
      <c r="G191" s="2">
        <v>95.7624</v>
      </c>
      <c r="H191" s="2">
        <v>315.14800000000002</v>
      </c>
      <c r="I191" s="2">
        <v>39.572899999999997</v>
      </c>
      <c r="J191" s="2">
        <v>44.244199999999999</v>
      </c>
      <c r="K191" s="2">
        <v>36</v>
      </c>
      <c r="L191" s="2">
        <v>30</v>
      </c>
      <c r="M191" s="2" t="s">
        <v>47</v>
      </c>
      <c r="N191" s="12" t="s">
        <v>69</v>
      </c>
    </row>
    <row r="192" spans="1:14" x14ac:dyDescent="0.35">
      <c r="A192" s="41" t="s">
        <v>90</v>
      </c>
      <c r="B192" s="42"/>
      <c r="C192" s="42"/>
      <c r="D192" s="2"/>
      <c r="E192" s="5"/>
      <c r="F192" s="2">
        <f t="shared" ref="F192:H192" si="28">AVERAGE(F169:F191)</f>
        <v>202.80543478260873</v>
      </c>
      <c r="G192" s="2">
        <f t="shared" si="28"/>
        <v>71.191256521739135</v>
      </c>
      <c r="H192" s="2">
        <f t="shared" si="28"/>
        <v>310.21982608695657</v>
      </c>
      <c r="I192" s="2">
        <f>AVERAGE(I169:I191)</f>
        <v>33.862800000000007</v>
      </c>
      <c r="J192" s="2">
        <f t="shared" ref="J192:L192" si="29">AVERAGE(J169:J191)</f>
        <v>63.734643478260871</v>
      </c>
      <c r="K192" s="2">
        <f t="shared" si="29"/>
        <v>28.826086956521738</v>
      </c>
      <c r="L192" s="2">
        <f t="shared" si="29"/>
        <v>32.347826086956523</v>
      </c>
      <c r="M192" s="2"/>
      <c r="N192" s="12"/>
    </row>
    <row r="193" spans="1:14" ht="13.9" thickBot="1" x14ac:dyDescent="0.4">
      <c r="A193" s="43" t="s">
        <v>91</v>
      </c>
      <c r="B193" s="44"/>
      <c r="C193" s="44"/>
      <c r="D193" s="3"/>
      <c r="E193" s="8"/>
      <c r="F193" s="3">
        <f t="shared" ref="F193:H193" si="30">STDEV(F169:F191)/SQRT(23)</f>
        <v>10.681159016144552</v>
      </c>
      <c r="G193" s="3">
        <f t="shared" si="30"/>
        <v>5.4935581038187493</v>
      </c>
      <c r="H193" s="3">
        <f t="shared" si="30"/>
        <v>7.850009061612468</v>
      </c>
      <c r="I193" s="3">
        <f>STDEV(I169:I191)/SQRT(23)</f>
        <v>2.6647085873420622</v>
      </c>
      <c r="J193" s="3">
        <f t="shared" ref="J193:L193" si="31">STDEV(J169:J191)/SQRT(23)</f>
        <v>5.0750191168269714</v>
      </c>
      <c r="K193" s="3">
        <f t="shared" si="31"/>
        <v>1.4262532439443685</v>
      </c>
      <c r="L193" s="3">
        <f t="shared" si="31"/>
        <v>2.3486676869586161</v>
      </c>
      <c r="M193" s="3"/>
      <c r="N193" s="25"/>
    </row>
    <row r="194" spans="1:14" ht="13.9" thickBot="1" x14ac:dyDescent="0.4">
      <c r="A194" s="7"/>
    </row>
    <row r="195" spans="1:14" x14ac:dyDescent="0.35">
      <c r="A195" s="9" t="s">
        <v>19</v>
      </c>
      <c r="B195" s="1" t="s">
        <v>3</v>
      </c>
      <c r="C195" s="1" t="s">
        <v>30</v>
      </c>
      <c r="D195" s="1" t="s">
        <v>88</v>
      </c>
      <c r="E195" s="1" t="s">
        <v>2</v>
      </c>
      <c r="F195" s="1">
        <v>106.773</v>
      </c>
      <c r="G195" s="1">
        <v>121.788</v>
      </c>
      <c r="H195" s="1">
        <v>371.505</v>
      </c>
      <c r="I195" s="1">
        <v>71.538200000000003</v>
      </c>
      <c r="J195" s="1">
        <v>135.00200000000001</v>
      </c>
      <c r="K195" s="1">
        <v>13</v>
      </c>
      <c r="L195" s="1">
        <v>8</v>
      </c>
      <c r="M195" s="1" t="s">
        <v>46</v>
      </c>
      <c r="N195" s="10" t="s">
        <v>70</v>
      </c>
    </row>
    <row r="196" spans="1:14" x14ac:dyDescent="0.35">
      <c r="A196" s="11" t="s">
        <v>20</v>
      </c>
      <c r="B196" s="2" t="s">
        <v>3</v>
      </c>
      <c r="C196" s="2" t="s">
        <v>30</v>
      </c>
      <c r="D196" s="2" t="s">
        <v>88</v>
      </c>
      <c r="E196" s="2" t="s">
        <v>2</v>
      </c>
      <c r="F196" s="2">
        <v>297.99799999999999</v>
      </c>
      <c r="G196" s="2">
        <v>56.6233</v>
      </c>
      <c r="H196" s="2">
        <v>239.87299999999999</v>
      </c>
      <c r="I196" s="2">
        <v>140.70699999999999</v>
      </c>
      <c r="J196" s="2">
        <v>148.54900000000001</v>
      </c>
      <c r="K196" s="2">
        <v>8</v>
      </c>
      <c r="L196" s="2">
        <v>7</v>
      </c>
      <c r="M196" s="2" t="s">
        <v>46</v>
      </c>
      <c r="N196" s="12" t="s">
        <v>70</v>
      </c>
    </row>
    <row r="197" spans="1:14" x14ac:dyDescent="0.35">
      <c r="A197" s="11" t="s">
        <v>21</v>
      </c>
      <c r="B197" s="2" t="s">
        <v>3</v>
      </c>
      <c r="C197" s="2" t="s">
        <v>30</v>
      </c>
      <c r="D197" s="2" t="s">
        <v>88</v>
      </c>
      <c r="E197" s="2" t="s">
        <v>2</v>
      </c>
      <c r="F197" s="2">
        <v>245.54599999999999</v>
      </c>
      <c r="G197" s="2">
        <v>71.805099999999996</v>
      </c>
      <c r="H197" s="2">
        <v>279.84699999999998</v>
      </c>
      <c r="I197" s="2">
        <v>136.703</v>
      </c>
      <c r="J197" s="2">
        <v>151.351</v>
      </c>
      <c r="K197" s="2">
        <v>12</v>
      </c>
      <c r="L197" s="2">
        <v>18</v>
      </c>
      <c r="M197" s="2" t="s">
        <v>46</v>
      </c>
      <c r="N197" s="12" t="s">
        <v>70</v>
      </c>
    </row>
    <row r="198" spans="1:14" x14ac:dyDescent="0.35">
      <c r="A198" s="11" t="s">
        <v>22</v>
      </c>
      <c r="B198" s="2" t="s">
        <v>3</v>
      </c>
      <c r="C198" s="2" t="s">
        <v>30</v>
      </c>
      <c r="D198" s="2" t="s">
        <v>88</v>
      </c>
      <c r="E198" s="2" t="s">
        <v>2</v>
      </c>
      <c r="F198" s="2">
        <v>227.09399999999999</v>
      </c>
      <c r="G198" s="2">
        <v>47.9146</v>
      </c>
      <c r="H198" s="2">
        <v>321.221</v>
      </c>
      <c r="I198" s="2">
        <v>133.96700000000001</v>
      </c>
      <c r="J198" s="2">
        <v>259.459</v>
      </c>
      <c r="K198" s="2">
        <v>9</v>
      </c>
      <c r="L198" s="2">
        <v>14</v>
      </c>
      <c r="M198" s="2" t="s">
        <v>46</v>
      </c>
      <c r="N198" s="12" t="s">
        <v>70</v>
      </c>
    </row>
    <row r="199" spans="1:14" x14ac:dyDescent="0.35">
      <c r="A199" s="11" t="s">
        <v>23</v>
      </c>
      <c r="B199" s="2" t="s">
        <v>3</v>
      </c>
      <c r="C199" s="2" t="s">
        <v>30</v>
      </c>
      <c r="D199" s="2" t="s">
        <v>88</v>
      </c>
      <c r="E199" s="2" t="s">
        <v>2</v>
      </c>
      <c r="F199" s="2">
        <v>260.76100000000002</v>
      </c>
      <c r="G199" s="2">
        <v>62.228900000000003</v>
      </c>
      <c r="H199" s="2">
        <v>271.43799999999999</v>
      </c>
      <c r="I199" s="2">
        <v>110.97799999999999</v>
      </c>
      <c r="J199" s="2">
        <v>185.185</v>
      </c>
      <c r="K199" s="2">
        <v>15</v>
      </c>
      <c r="L199" s="2">
        <v>15</v>
      </c>
      <c r="M199" s="2" t="s">
        <v>46</v>
      </c>
      <c r="N199" s="12" t="s">
        <v>70</v>
      </c>
    </row>
    <row r="200" spans="1:14" x14ac:dyDescent="0.35">
      <c r="A200" s="11" t="s">
        <v>24</v>
      </c>
      <c r="B200" s="2" t="s">
        <v>3</v>
      </c>
      <c r="C200" s="2" t="s">
        <v>30</v>
      </c>
      <c r="D200" s="2" t="s">
        <v>88</v>
      </c>
      <c r="E200" s="2" t="s">
        <v>2</v>
      </c>
      <c r="F200" s="2">
        <v>160.827</v>
      </c>
      <c r="G200" s="2">
        <v>50.450499999999998</v>
      </c>
      <c r="H200" s="2">
        <v>382.61599999999999</v>
      </c>
      <c r="I200" s="2">
        <v>101.03400000000001</v>
      </c>
      <c r="J200" s="2">
        <v>234.20099999999999</v>
      </c>
      <c r="K200" s="2">
        <v>6</v>
      </c>
      <c r="L200" s="2">
        <v>14</v>
      </c>
      <c r="M200" s="2" t="s">
        <v>46</v>
      </c>
      <c r="N200" s="12" t="s">
        <v>70</v>
      </c>
    </row>
    <row r="201" spans="1:14" x14ac:dyDescent="0.35">
      <c r="A201" s="11" t="s">
        <v>25</v>
      </c>
      <c r="B201" s="2" t="s">
        <v>3</v>
      </c>
      <c r="C201" s="2" t="s">
        <v>30</v>
      </c>
      <c r="D201" s="2" t="s">
        <v>88</v>
      </c>
      <c r="E201" s="2" t="s">
        <v>2</v>
      </c>
      <c r="F201" s="2">
        <v>238.071</v>
      </c>
      <c r="G201" s="2">
        <v>111.47799999999999</v>
      </c>
      <c r="H201" s="2">
        <v>223.89099999999999</v>
      </c>
      <c r="I201" s="2">
        <v>151.11799999999999</v>
      </c>
      <c r="J201" s="2">
        <v>53.653700000000001</v>
      </c>
      <c r="K201" s="2">
        <v>15</v>
      </c>
      <c r="L201" s="2">
        <v>29</v>
      </c>
      <c r="M201" s="2" t="s">
        <v>46</v>
      </c>
      <c r="N201" s="12" t="s">
        <v>70</v>
      </c>
    </row>
    <row r="202" spans="1:14" x14ac:dyDescent="0.35">
      <c r="A202" s="11" t="s">
        <v>26</v>
      </c>
      <c r="B202" s="2" t="s">
        <v>3</v>
      </c>
      <c r="C202" s="2" t="s">
        <v>30</v>
      </c>
      <c r="D202" s="2" t="s">
        <v>88</v>
      </c>
      <c r="E202" s="2" t="s">
        <v>2</v>
      </c>
      <c r="F202" s="2">
        <v>137.63800000000001</v>
      </c>
      <c r="G202" s="2">
        <v>172.13900000000001</v>
      </c>
      <c r="H202" s="2">
        <v>281.84899999999999</v>
      </c>
      <c r="I202" s="2">
        <v>61.962000000000003</v>
      </c>
      <c r="J202" s="2">
        <v>189.89</v>
      </c>
      <c r="K202" s="2">
        <v>19</v>
      </c>
      <c r="L202" s="2">
        <v>14</v>
      </c>
      <c r="M202" s="2" t="s">
        <v>46</v>
      </c>
      <c r="N202" s="12" t="s">
        <v>70</v>
      </c>
    </row>
    <row r="203" spans="1:14" x14ac:dyDescent="0.35">
      <c r="A203" s="11" t="s">
        <v>27</v>
      </c>
      <c r="B203" s="2" t="s">
        <v>3</v>
      </c>
      <c r="C203" s="2" t="s">
        <v>30</v>
      </c>
      <c r="D203" s="2" t="s">
        <v>88</v>
      </c>
      <c r="E203" s="2" t="s">
        <v>2</v>
      </c>
      <c r="F203" s="2">
        <v>253.35300000000001</v>
      </c>
      <c r="G203" s="2">
        <v>48.348300000000002</v>
      </c>
      <c r="H203" s="2">
        <v>292.29199999999997</v>
      </c>
      <c r="I203" s="2">
        <v>20.854199999999999</v>
      </c>
      <c r="J203" s="2">
        <v>53.153199999999998</v>
      </c>
      <c r="K203" s="2">
        <v>18</v>
      </c>
      <c r="L203" s="2">
        <v>19</v>
      </c>
      <c r="M203" s="2" t="s">
        <v>46</v>
      </c>
      <c r="N203" s="12" t="s">
        <v>70</v>
      </c>
    </row>
    <row r="204" spans="1:14" x14ac:dyDescent="0.35">
      <c r="A204" s="11" t="s">
        <v>28</v>
      </c>
      <c r="B204" s="2" t="s">
        <v>3</v>
      </c>
      <c r="C204" s="2" t="s">
        <v>30</v>
      </c>
      <c r="D204" s="2" t="s">
        <v>88</v>
      </c>
      <c r="E204" s="2" t="s">
        <v>2</v>
      </c>
      <c r="F204" s="2">
        <v>240.607</v>
      </c>
      <c r="G204" s="2">
        <v>64.164199999999994</v>
      </c>
      <c r="H204" s="2">
        <v>294.82799999999997</v>
      </c>
      <c r="I204" s="2">
        <v>156.023</v>
      </c>
      <c r="J204" s="2">
        <v>205.13800000000001</v>
      </c>
      <c r="K204" s="2">
        <v>15</v>
      </c>
      <c r="L204" s="2">
        <v>21</v>
      </c>
      <c r="M204" s="2" t="s">
        <v>46</v>
      </c>
      <c r="N204" s="12" t="s">
        <v>70</v>
      </c>
    </row>
    <row r="205" spans="1:14" x14ac:dyDescent="0.35">
      <c r="A205" s="11" t="s">
        <v>29</v>
      </c>
      <c r="B205" s="2" t="s">
        <v>3</v>
      </c>
      <c r="C205" s="2" t="s">
        <v>30</v>
      </c>
      <c r="D205" s="2" t="s">
        <v>88</v>
      </c>
      <c r="E205" s="2" t="s">
        <v>2</v>
      </c>
      <c r="F205" s="2">
        <v>274.00700000000001</v>
      </c>
      <c r="G205" s="2">
        <v>98.1982</v>
      </c>
      <c r="H205" s="2">
        <v>222.22200000000001</v>
      </c>
      <c r="I205" s="2">
        <v>131.83199999999999</v>
      </c>
      <c r="J205" s="2">
        <v>102.836</v>
      </c>
      <c r="K205" s="2">
        <v>20</v>
      </c>
      <c r="L205" s="2">
        <v>18</v>
      </c>
      <c r="M205" s="2" t="s">
        <v>46</v>
      </c>
      <c r="N205" s="12" t="s">
        <v>70</v>
      </c>
    </row>
    <row r="206" spans="1:14" x14ac:dyDescent="0.35">
      <c r="A206" s="11" t="s">
        <v>55</v>
      </c>
      <c r="B206" s="2" t="s">
        <v>48</v>
      </c>
      <c r="C206" s="2" t="s">
        <v>30</v>
      </c>
      <c r="D206" s="2" t="s">
        <v>88</v>
      </c>
      <c r="E206" s="2" t="s">
        <v>2</v>
      </c>
      <c r="F206" s="2">
        <v>242.209</v>
      </c>
      <c r="G206" s="2">
        <v>37.771099999999997</v>
      </c>
      <c r="H206" s="2">
        <v>316.88400000000001</v>
      </c>
      <c r="I206" s="2">
        <v>90.023399999999995</v>
      </c>
      <c r="J206" s="2">
        <v>211.94499999999999</v>
      </c>
      <c r="K206" s="2">
        <v>9</v>
      </c>
      <c r="L206" s="2">
        <v>8</v>
      </c>
      <c r="M206" s="2" t="s">
        <v>46</v>
      </c>
      <c r="N206" s="12" t="s">
        <v>70</v>
      </c>
    </row>
    <row r="207" spans="1:14" x14ac:dyDescent="0.35">
      <c r="A207" s="11" t="s">
        <v>56</v>
      </c>
      <c r="B207" s="2" t="s">
        <v>48</v>
      </c>
      <c r="C207" s="2" t="s">
        <v>30</v>
      </c>
      <c r="D207" s="2" t="s">
        <v>88</v>
      </c>
      <c r="E207" s="2" t="s">
        <v>2</v>
      </c>
      <c r="F207" s="2">
        <v>320.387</v>
      </c>
      <c r="G207" s="2">
        <v>56.423099999999998</v>
      </c>
      <c r="H207" s="2">
        <v>198.065</v>
      </c>
      <c r="I207" s="2">
        <v>132.59899999999999</v>
      </c>
      <c r="J207" s="2">
        <v>133.56700000000001</v>
      </c>
      <c r="K207" s="2">
        <v>21</v>
      </c>
      <c r="L207" s="2">
        <v>16</v>
      </c>
      <c r="M207" s="2" t="s">
        <v>46</v>
      </c>
      <c r="N207" s="12" t="s">
        <v>70</v>
      </c>
    </row>
    <row r="208" spans="1:14" x14ac:dyDescent="0.35">
      <c r="A208" s="11" t="s">
        <v>57</v>
      </c>
      <c r="B208" s="2" t="s">
        <v>48</v>
      </c>
      <c r="C208" s="2" t="s">
        <v>30</v>
      </c>
      <c r="D208" s="2" t="s">
        <v>88</v>
      </c>
      <c r="E208" s="2" t="s">
        <v>2</v>
      </c>
      <c r="F208" s="2">
        <v>249.68299999999999</v>
      </c>
      <c r="G208" s="2">
        <v>54.5212</v>
      </c>
      <c r="H208" s="2">
        <v>270.30399999999997</v>
      </c>
      <c r="I208" s="2">
        <v>166.7</v>
      </c>
      <c r="J208" s="2">
        <v>162.429</v>
      </c>
      <c r="K208" s="2">
        <v>11</v>
      </c>
      <c r="L208" s="2">
        <v>17</v>
      </c>
      <c r="M208" s="2" t="s">
        <v>46</v>
      </c>
      <c r="N208" s="12" t="s">
        <v>70</v>
      </c>
    </row>
    <row r="209" spans="1:14" x14ac:dyDescent="0.35">
      <c r="A209" s="11" t="s">
        <v>58</v>
      </c>
      <c r="B209" s="2" t="s">
        <v>48</v>
      </c>
      <c r="C209" s="2" t="s">
        <v>30</v>
      </c>
      <c r="D209" s="2" t="s">
        <v>88</v>
      </c>
      <c r="E209" s="2" t="s">
        <v>2</v>
      </c>
      <c r="F209" s="2">
        <v>87.954599999999999</v>
      </c>
      <c r="G209" s="2">
        <v>277.04399999999998</v>
      </c>
      <c r="H209" s="2">
        <v>222.489</v>
      </c>
      <c r="I209" s="2">
        <v>47.514200000000002</v>
      </c>
      <c r="J209" s="2">
        <v>150.48400000000001</v>
      </c>
      <c r="K209" s="2">
        <v>6</v>
      </c>
      <c r="L209" s="2">
        <v>8</v>
      </c>
      <c r="M209" s="2" t="s">
        <v>46</v>
      </c>
      <c r="N209" s="12" t="s">
        <v>70</v>
      </c>
    </row>
    <row r="210" spans="1:14" x14ac:dyDescent="0.35">
      <c r="A210" s="11" t="s">
        <v>59</v>
      </c>
      <c r="B210" s="2" t="s">
        <v>48</v>
      </c>
      <c r="C210" s="2" t="s">
        <v>30</v>
      </c>
      <c r="D210" s="2" t="s">
        <v>88</v>
      </c>
      <c r="E210" s="2" t="s">
        <v>2</v>
      </c>
      <c r="F210" s="2">
        <v>77.343999999999994</v>
      </c>
      <c r="G210" s="2">
        <v>21.321300000000001</v>
      </c>
      <c r="H210" s="2">
        <v>494.26100000000002</v>
      </c>
      <c r="I210" s="2">
        <v>6.9069099999999999</v>
      </c>
      <c r="J210" s="2">
        <v>33.033000000000001</v>
      </c>
      <c r="K210" s="2">
        <v>13</v>
      </c>
      <c r="L210" s="2">
        <v>5</v>
      </c>
      <c r="M210" s="2" t="s">
        <v>46</v>
      </c>
      <c r="N210" s="12" t="s">
        <v>70</v>
      </c>
    </row>
    <row r="211" spans="1:14" x14ac:dyDescent="0.35">
      <c r="A211" s="11" t="s">
        <v>60</v>
      </c>
      <c r="B211" s="2" t="s">
        <v>48</v>
      </c>
      <c r="C211" s="2" t="s">
        <v>30</v>
      </c>
      <c r="D211" s="2" t="s">
        <v>88</v>
      </c>
      <c r="E211" s="2" t="s">
        <v>2</v>
      </c>
      <c r="F211" s="2">
        <v>188.18799999999999</v>
      </c>
      <c r="G211" s="2">
        <v>73.840500000000006</v>
      </c>
      <c r="H211" s="2">
        <v>327.79399999999998</v>
      </c>
      <c r="I211" s="2">
        <v>137.70400000000001</v>
      </c>
      <c r="J211" s="2">
        <v>206.006</v>
      </c>
      <c r="K211" s="2">
        <v>17</v>
      </c>
      <c r="L211" s="2">
        <v>20</v>
      </c>
      <c r="M211" s="2" t="s">
        <v>46</v>
      </c>
      <c r="N211" s="12" t="s">
        <v>70</v>
      </c>
    </row>
    <row r="212" spans="1:14" x14ac:dyDescent="0.35">
      <c r="A212" s="11" t="s">
        <v>61</v>
      </c>
      <c r="B212" s="2" t="s">
        <v>48</v>
      </c>
      <c r="C212" s="2" t="s">
        <v>30</v>
      </c>
      <c r="D212" s="2" t="s">
        <v>88</v>
      </c>
      <c r="E212" s="2" t="s">
        <v>2</v>
      </c>
      <c r="F212" s="2">
        <v>267.56799999999998</v>
      </c>
      <c r="G212" s="2">
        <v>21.288</v>
      </c>
      <c r="H212" s="2">
        <v>285.88600000000002</v>
      </c>
      <c r="I212" s="2">
        <v>163.83099999999999</v>
      </c>
      <c r="J212" s="2">
        <v>201.869</v>
      </c>
      <c r="K212" s="2">
        <v>9</v>
      </c>
      <c r="L212" s="2">
        <v>13</v>
      </c>
      <c r="M212" s="2" t="s">
        <v>46</v>
      </c>
      <c r="N212" s="12" t="s">
        <v>70</v>
      </c>
    </row>
    <row r="213" spans="1:14" x14ac:dyDescent="0.35">
      <c r="A213" s="11" t="s">
        <v>62</v>
      </c>
      <c r="B213" s="2" t="s">
        <v>48</v>
      </c>
      <c r="C213" s="2" t="s">
        <v>30</v>
      </c>
      <c r="D213" s="2" t="s">
        <v>88</v>
      </c>
      <c r="E213" s="2" t="s">
        <v>2</v>
      </c>
      <c r="F213" s="2">
        <v>270.07</v>
      </c>
      <c r="G213" s="2">
        <v>39.639600000000002</v>
      </c>
      <c r="H213" s="2">
        <v>282.54899999999998</v>
      </c>
      <c r="I213" s="2">
        <v>150.48400000000001</v>
      </c>
      <c r="J213" s="2">
        <v>198.66499999999999</v>
      </c>
      <c r="K213" s="2">
        <v>10</v>
      </c>
      <c r="L213" s="2">
        <v>10</v>
      </c>
      <c r="M213" s="2" t="s">
        <v>46</v>
      </c>
      <c r="N213" s="12" t="s">
        <v>70</v>
      </c>
    </row>
    <row r="214" spans="1:14" x14ac:dyDescent="0.35">
      <c r="A214" s="11" t="s">
        <v>63</v>
      </c>
      <c r="B214" s="2" t="s">
        <v>48</v>
      </c>
      <c r="C214" s="2" t="s">
        <v>30</v>
      </c>
      <c r="D214" s="2" t="s">
        <v>88</v>
      </c>
      <c r="E214" s="2" t="s">
        <v>2</v>
      </c>
      <c r="F214" s="2">
        <v>175.77600000000001</v>
      </c>
      <c r="G214" s="2">
        <v>56.656700000000001</v>
      </c>
      <c r="H214" s="2">
        <v>365.33199999999999</v>
      </c>
      <c r="I214" s="2">
        <v>73.406700000000001</v>
      </c>
      <c r="J214" s="2">
        <v>197.03</v>
      </c>
      <c r="K214" s="2">
        <v>6</v>
      </c>
      <c r="L214" s="2">
        <v>7</v>
      </c>
      <c r="M214" s="2" t="s">
        <v>46</v>
      </c>
      <c r="N214" s="12" t="s">
        <v>70</v>
      </c>
    </row>
    <row r="215" spans="1:14" x14ac:dyDescent="0.35">
      <c r="A215" s="11" t="s">
        <v>64</v>
      </c>
      <c r="B215" s="2" t="s">
        <v>48</v>
      </c>
      <c r="C215" s="2" t="s">
        <v>30</v>
      </c>
      <c r="D215" s="2" t="s">
        <v>88</v>
      </c>
      <c r="E215" s="2" t="s">
        <v>2</v>
      </c>
      <c r="F215" s="2">
        <v>199.93299999999999</v>
      </c>
      <c r="G215" s="2">
        <v>63.963999999999999</v>
      </c>
      <c r="H215" s="2">
        <v>325.19200000000001</v>
      </c>
      <c r="I215" s="2">
        <v>126.92700000000001</v>
      </c>
      <c r="J215" s="2">
        <v>220.18700000000001</v>
      </c>
      <c r="K215" s="2">
        <v>10</v>
      </c>
      <c r="L215" s="2">
        <v>15</v>
      </c>
      <c r="M215" s="2" t="s">
        <v>46</v>
      </c>
      <c r="N215" s="12" t="s">
        <v>70</v>
      </c>
    </row>
    <row r="216" spans="1:14" x14ac:dyDescent="0.35">
      <c r="A216" s="11" t="s">
        <v>65</v>
      </c>
      <c r="B216" s="2" t="s">
        <v>48</v>
      </c>
      <c r="C216" s="2" t="s">
        <v>30</v>
      </c>
      <c r="D216" s="2" t="s">
        <v>88</v>
      </c>
      <c r="E216" s="2" t="s">
        <v>2</v>
      </c>
      <c r="F216" s="2">
        <v>204.37100000000001</v>
      </c>
      <c r="G216" s="2">
        <v>81.181200000000004</v>
      </c>
      <c r="H216" s="2">
        <v>298.63200000000001</v>
      </c>
      <c r="I216" s="2">
        <v>140.34</v>
      </c>
      <c r="J216" s="2">
        <v>173.44</v>
      </c>
      <c r="K216" s="2">
        <v>16</v>
      </c>
      <c r="L216" s="2">
        <v>21</v>
      </c>
      <c r="M216" s="2" t="s">
        <v>46</v>
      </c>
      <c r="N216" s="12" t="s">
        <v>70</v>
      </c>
    </row>
    <row r="217" spans="1:14" x14ac:dyDescent="0.35">
      <c r="A217" s="11" t="s">
        <v>66</v>
      </c>
      <c r="B217" s="2" t="s">
        <v>48</v>
      </c>
      <c r="C217" s="2" t="s">
        <v>30</v>
      </c>
      <c r="D217" s="2" t="s">
        <v>88</v>
      </c>
      <c r="E217" s="2" t="s">
        <v>2</v>
      </c>
      <c r="F217" s="2">
        <v>186.18600000000001</v>
      </c>
      <c r="G217" s="2">
        <v>56.089399999999998</v>
      </c>
      <c r="H217" s="2">
        <v>348.61500000000001</v>
      </c>
      <c r="I217" s="2">
        <v>76.343000000000004</v>
      </c>
      <c r="J217" s="2">
        <v>250.684</v>
      </c>
      <c r="K217" s="2">
        <v>15</v>
      </c>
      <c r="L217" s="2">
        <v>14</v>
      </c>
      <c r="M217" s="2" t="s">
        <v>46</v>
      </c>
      <c r="N217" s="12" t="s">
        <v>70</v>
      </c>
    </row>
    <row r="218" spans="1:14" x14ac:dyDescent="0.35">
      <c r="A218" s="41" t="s">
        <v>90</v>
      </c>
      <c r="B218" s="42"/>
      <c r="C218" s="42"/>
      <c r="D218" s="2"/>
      <c r="E218" s="5"/>
      <c r="F218" s="2">
        <f t="shared" ref="F218:H218" si="32">AVERAGE(F195:F217)</f>
        <v>213.58019999999996</v>
      </c>
      <c r="G218" s="2">
        <f t="shared" si="32"/>
        <v>75.864269565217398</v>
      </c>
      <c r="H218" s="2">
        <f t="shared" si="32"/>
        <v>300.76456521739135</v>
      </c>
      <c r="I218" s="2">
        <f>AVERAGE(I195:I217)</f>
        <v>109.97807</v>
      </c>
      <c r="J218" s="2">
        <f t="shared" ref="J218:L218" si="33">AVERAGE(J195:J217)</f>
        <v>167.72856086956523</v>
      </c>
      <c r="K218" s="2">
        <f t="shared" si="33"/>
        <v>12.739130434782609</v>
      </c>
      <c r="L218" s="2">
        <f t="shared" si="33"/>
        <v>14.391304347826088</v>
      </c>
      <c r="M218" s="2"/>
      <c r="N218" s="12"/>
    </row>
    <row r="219" spans="1:14" ht="13.9" thickBot="1" x14ac:dyDescent="0.4">
      <c r="A219" s="43" t="s">
        <v>91</v>
      </c>
      <c r="B219" s="44"/>
      <c r="C219" s="44"/>
      <c r="D219" s="3"/>
      <c r="E219" s="8"/>
      <c r="F219" s="3">
        <f t="shared" ref="F219:H219" si="34">STDEV(F195:F217)/SQRT(23)</f>
        <v>13.640807927012991</v>
      </c>
      <c r="G219" s="3">
        <f t="shared" si="34"/>
        <v>11.506672972728545</v>
      </c>
      <c r="H219" s="3">
        <f t="shared" si="34"/>
        <v>13.58020120317364</v>
      </c>
      <c r="I219" s="3">
        <f>STDEV(I195:I217)/SQRT(23)</f>
        <v>9.5316792310343068</v>
      </c>
      <c r="J219" s="3">
        <f t="shared" ref="J219:L219" si="35">STDEV(J195:J217)/SQRT(23)</f>
        <v>12.791275418140161</v>
      </c>
      <c r="K219" s="3">
        <f t="shared" si="35"/>
        <v>0.94976050924344646</v>
      </c>
      <c r="L219" s="3">
        <f t="shared" si="35"/>
        <v>1.2023348997698913</v>
      </c>
      <c r="M219" s="3"/>
      <c r="N219" s="26"/>
    </row>
    <row r="220" spans="1:14" ht="13.9" thickBot="1" x14ac:dyDescent="0.4"/>
    <row r="221" spans="1:14" x14ac:dyDescent="0.35">
      <c r="A221" s="29">
        <v>3024</v>
      </c>
      <c r="B221" s="30" t="s">
        <v>48</v>
      </c>
      <c r="C221" s="30" t="s">
        <v>80</v>
      </c>
      <c r="D221" s="31" t="s">
        <v>89</v>
      </c>
      <c r="E221" s="30" t="s">
        <v>2</v>
      </c>
      <c r="F221" s="1">
        <v>71.671700000000001</v>
      </c>
      <c r="G221" s="1">
        <v>26.760100000000001</v>
      </c>
      <c r="H221" s="1">
        <v>499.46600000000001</v>
      </c>
      <c r="I221" s="30">
        <v>33.099800000000002</v>
      </c>
      <c r="J221" s="1">
        <v>284.084</v>
      </c>
      <c r="K221" s="1">
        <v>4</v>
      </c>
      <c r="L221" s="1">
        <v>1</v>
      </c>
      <c r="M221" s="1" t="s">
        <v>78</v>
      </c>
      <c r="N221" s="10" t="s">
        <v>79</v>
      </c>
    </row>
    <row r="222" spans="1:14" x14ac:dyDescent="0.35">
      <c r="A222" s="32">
        <v>3025</v>
      </c>
      <c r="B222" s="27" t="s">
        <v>48</v>
      </c>
      <c r="C222" s="27" t="s">
        <v>80</v>
      </c>
      <c r="D222" s="28" t="s">
        <v>89</v>
      </c>
      <c r="E222" s="27" t="s">
        <v>2</v>
      </c>
      <c r="F222" s="2">
        <v>271.13799999999998</v>
      </c>
      <c r="G222" s="2">
        <v>59.96</v>
      </c>
      <c r="H222" s="2">
        <v>262.29599999999999</v>
      </c>
      <c r="I222" s="27">
        <v>96.863500000000002</v>
      </c>
      <c r="J222" s="2">
        <v>164.23099999999999</v>
      </c>
      <c r="K222" s="2">
        <v>1</v>
      </c>
      <c r="L222" s="2">
        <v>8</v>
      </c>
      <c r="M222" s="2" t="s">
        <v>78</v>
      </c>
      <c r="N222" s="12" t="s">
        <v>79</v>
      </c>
    </row>
    <row r="223" spans="1:14" x14ac:dyDescent="0.35">
      <c r="A223" s="32">
        <v>3026</v>
      </c>
      <c r="B223" s="27" t="s">
        <v>48</v>
      </c>
      <c r="C223" s="27" t="s">
        <v>80</v>
      </c>
      <c r="D223" s="28" t="s">
        <v>89</v>
      </c>
      <c r="E223" s="27" t="s">
        <v>2</v>
      </c>
      <c r="F223" s="2">
        <v>255.22200000000001</v>
      </c>
      <c r="G223" s="2">
        <v>41.841799999999999</v>
      </c>
      <c r="H223" s="2">
        <v>293.76</v>
      </c>
      <c r="I223" s="27">
        <v>119.786</v>
      </c>
      <c r="J223" s="2">
        <v>159.459</v>
      </c>
      <c r="K223" s="2">
        <v>5</v>
      </c>
      <c r="L223" s="2">
        <v>1</v>
      </c>
      <c r="M223" s="2" t="s">
        <v>78</v>
      </c>
      <c r="N223" s="12" t="s">
        <v>79</v>
      </c>
    </row>
    <row r="224" spans="1:14" x14ac:dyDescent="0.35">
      <c r="A224" s="32">
        <v>3029</v>
      </c>
      <c r="B224" s="27" t="s">
        <v>48</v>
      </c>
      <c r="C224" s="27" t="s">
        <v>80</v>
      </c>
      <c r="D224" s="28" t="s">
        <v>89</v>
      </c>
      <c r="E224" s="27" t="s">
        <v>2</v>
      </c>
      <c r="F224" s="2">
        <v>113.01300000000001</v>
      </c>
      <c r="G224" s="2">
        <v>26.3931</v>
      </c>
      <c r="H224" s="2">
        <v>447.214</v>
      </c>
      <c r="I224" s="27">
        <v>49.015700000000002</v>
      </c>
      <c r="J224" s="2">
        <v>163.26300000000001</v>
      </c>
      <c r="K224" s="2">
        <v>15</v>
      </c>
      <c r="L224" s="2">
        <v>10</v>
      </c>
      <c r="M224" s="2" t="s">
        <v>78</v>
      </c>
      <c r="N224" s="12" t="s">
        <v>79</v>
      </c>
    </row>
    <row r="225" spans="1:14" x14ac:dyDescent="0.35">
      <c r="A225" s="32">
        <v>3039</v>
      </c>
      <c r="B225" s="27" t="s">
        <v>48</v>
      </c>
      <c r="C225" s="27" t="s">
        <v>80</v>
      </c>
      <c r="D225" s="28" t="s">
        <v>89</v>
      </c>
      <c r="E225" s="27" t="s">
        <v>2</v>
      </c>
      <c r="F225" s="2">
        <v>288.92200000000003</v>
      </c>
      <c r="G225" s="2">
        <v>41.841799999999999</v>
      </c>
      <c r="H225" s="2">
        <v>267.16699999999997</v>
      </c>
      <c r="I225" s="27">
        <v>90.323700000000002</v>
      </c>
      <c r="J225" s="2">
        <v>149.983</v>
      </c>
      <c r="K225" s="2">
        <v>0</v>
      </c>
      <c r="L225" s="2">
        <v>9</v>
      </c>
      <c r="M225" s="2" t="s">
        <v>78</v>
      </c>
      <c r="N225" s="12" t="s">
        <v>79</v>
      </c>
    </row>
    <row r="226" spans="1:14" x14ac:dyDescent="0.35">
      <c r="A226" s="32">
        <v>3041</v>
      </c>
      <c r="B226" s="27" t="s">
        <v>48</v>
      </c>
      <c r="C226" s="27" t="s">
        <v>80</v>
      </c>
      <c r="D226" s="28" t="s">
        <v>89</v>
      </c>
      <c r="E226" s="27" t="s">
        <v>2</v>
      </c>
      <c r="F226" s="2">
        <v>160.928</v>
      </c>
      <c r="G226" s="2">
        <v>33.600299999999997</v>
      </c>
      <c r="H226" s="2">
        <v>396.43</v>
      </c>
      <c r="I226" s="27">
        <v>75.909199999999998</v>
      </c>
      <c r="J226" s="2">
        <v>222.923</v>
      </c>
      <c r="K226" s="2">
        <v>1</v>
      </c>
      <c r="L226" s="2">
        <v>12</v>
      </c>
      <c r="M226" s="2" t="s">
        <v>78</v>
      </c>
      <c r="N226" s="12" t="s">
        <v>79</v>
      </c>
    </row>
    <row r="227" spans="1:14" x14ac:dyDescent="0.35">
      <c r="A227" s="32">
        <v>3042</v>
      </c>
      <c r="B227" s="27" t="s">
        <v>48</v>
      </c>
      <c r="C227" s="27" t="s">
        <v>80</v>
      </c>
      <c r="D227" s="28" t="s">
        <v>89</v>
      </c>
      <c r="E227" s="27" t="s">
        <v>2</v>
      </c>
      <c r="F227" s="2">
        <v>213.947</v>
      </c>
      <c r="G227" s="2">
        <v>65.999300000000005</v>
      </c>
      <c r="H227" s="2">
        <v>316.149</v>
      </c>
      <c r="I227" s="27">
        <v>57.390700000000002</v>
      </c>
      <c r="J227" s="2">
        <v>166.833</v>
      </c>
      <c r="K227" s="2">
        <v>14</v>
      </c>
      <c r="L227" s="2">
        <v>0</v>
      </c>
      <c r="M227" s="2" t="s">
        <v>78</v>
      </c>
      <c r="N227" s="12" t="s">
        <v>79</v>
      </c>
    </row>
    <row r="228" spans="1:14" x14ac:dyDescent="0.35">
      <c r="A228" s="32">
        <v>3043</v>
      </c>
      <c r="B228" s="27" t="s">
        <v>48</v>
      </c>
      <c r="C228" s="27" t="s">
        <v>80</v>
      </c>
      <c r="D228" s="28" t="s">
        <v>89</v>
      </c>
      <c r="E228" s="27" t="s">
        <v>2</v>
      </c>
      <c r="F228" s="2">
        <v>255.155</v>
      </c>
      <c r="G228" s="2">
        <v>83.183199999999999</v>
      </c>
      <c r="H228" s="2">
        <v>253.15299999999999</v>
      </c>
      <c r="I228" s="27">
        <v>89.556200000000004</v>
      </c>
      <c r="J228" s="2">
        <v>117.78400000000001</v>
      </c>
      <c r="K228" s="2">
        <v>16</v>
      </c>
      <c r="L228" s="2">
        <v>4</v>
      </c>
      <c r="M228" s="2" t="s">
        <v>78</v>
      </c>
      <c r="N228" s="12" t="s">
        <v>79</v>
      </c>
    </row>
    <row r="229" spans="1:14" x14ac:dyDescent="0.35">
      <c r="A229" s="32">
        <v>3236</v>
      </c>
      <c r="B229" s="27" t="s">
        <v>48</v>
      </c>
      <c r="C229" s="27" t="s">
        <v>80</v>
      </c>
      <c r="D229" s="28" t="s">
        <v>89</v>
      </c>
      <c r="E229" s="27" t="s">
        <v>2</v>
      </c>
      <c r="F229" s="2">
        <v>159.69300000000001</v>
      </c>
      <c r="G229" s="2">
        <v>83.650300000000001</v>
      </c>
      <c r="H229" s="2">
        <v>351.25099999999998</v>
      </c>
      <c r="I229" s="27">
        <v>61.661700000000003</v>
      </c>
      <c r="J229" s="2">
        <v>174.64099999999999</v>
      </c>
      <c r="K229" s="2">
        <v>27</v>
      </c>
      <c r="L229" s="2">
        <v>1</v>
      </c>
      <c r="M229" s="2" t="s">
        <v>78</v>
      </c>
      <c r="N229" s="12" t="s">
        <v>79</v>
      </c>
    </row>
    <row r="230" spans="1:14" x14ac:dyDescent="0.35">
      <c r="A230" s="32">
        <v>3237</v>
      </c>
      <c r="B230" s="27" t="s">
        <v>48</v>
      </c>
      <c r="C230" s="27" t="s">
        <v>80</v>
      </c>
      <c r="D230" s="28" t="s">
        <v>89</v>
      </c>
      <c r="E230" s="27" t="s">
        <v>2</v>
      </c>
      <c r="F230" s="2">
        <v>178.14500000000001</v>
      </c>
      <c r="G230" s="2">
        <v>59.092399999999998</v>
      </c>
      <c r="H230" s="2">
        <v>357.09</v>
      </c>
      <c r="I230" s="27">
        <v>84.184200000000004</v>
      </c>
      <c r="J230" s="2">
        <v>263.096</v>
      </c>
      <c r="K230" s="2">
        <v>3</v>
      </c>
      <c r="L230" s="2">
        <v>9</v>
      </c>
      <c r="M230" s="2" t="s">
        <v>78</v>
      </c>
      <c r="N230" s="12" t="s">
        <v>79</v>
      </c>
    </row>
    <row r="231" spans="1:14" x14ac:dyDescent="0.35">
      <c r="A231" s="32">
        <v>3256</v>
      </c>
      <c r="B231" s="27" t="s">
        <v>48</v>
      </c>
      <c r="C231" s="27" t="s">
        <v>80</v>
      </c>
      <c r="D231" s="28" t="s">
        <v>89</v>
      </c>
      <c r="E231" s="27" t="s">
        <v>2</v>
      </c>
      <c r="F231" s="2">
        <v>188.18799999999999</v>
      </c>
      <c r="G231" s="2">
        <v>28.895600000000002</v>
      </c>
      <c r="H231" s="2">
        <v>372.17200000000003</v>
      </c>
      <c r="I231" s="27">
        <v>119.486</v>
      </c>
      <c r="J231" s="2">
        <v>188.22200000000001</v>
      </c>
      <c r="K231" s="2">
        <v>6</v>
      </c>
      <c r="L231" s="2">
        <v>0</v>
      </c>
      <c r="M231" s="2" t="s">
        <v>78</v>
      </c>
      <c r="N231" s="12" t="s">
        <v>79</v>
      </c>
    </row>
    <row r="232" spans="1:14" x14ac:dyDescent="0.35">
      <c r="A232" s="32">
        <v>3279</v>
      </c>
      <c r="B232" s="27" t="s">
        <v>48</v>
      </c>
      <c r="C232" s="27" t="s">
        <v>80</v>
      </c>
      <c r="D232" s="28" t="s">
        <v>89</v>
      </c>
      <c r="E232" s="27" t="s">
        <v>2</v>
      </c>
      <c r="F232" s="2">
        <v>190.29</v>
      </c>
      <c r="G232" s="2">
        <v>57.624299999999998</v>
      </c>
      <c r="H232" s="2">
        <v>343.74400000000003</v>
      </c>
      <c r="I232" s="27">
        <v>81.347999999999999</v>
      </c>
      <c r="J232" s="2">
        <v>206.20599999999999</v>
      </c>
      <c r="K232" s="2">
        <v>22</v>
      </c>
      <c r="L232" s="2">
        <v>27</v>
      </c>
      <c r="M232" s="2" t="s">
        <v>78</v>
      </c>
      <c r="N232" s="12" t="s">
        <v>79</v>
      </c>
    </row>
    <row r="233" spans="1:14" x14ac:dyDescent="0.35">
      <c r="A233" s="32">
        <v>3287</v>
      </c>
      <c r="B233" s="27" t="s">
        <v>48</v>
      </c>
      <c r="C233" s="27" t="s">
        <v>80</v>
      </c>
      <c r="D233" s="28" t="s">
        <v>89</v>
      </c>
      <c r="E233" s="27" t="s">
        <v>2</v>
      </c>
      <c r="F233" s="2">
        <v>87.587599999999995</v>
      </c>
      <c r="G233" s="2">
        <v>17.917899999999999</v>
      </c>
      <c r="H233" s="2">
        <v>487.05399999999997</v>
      </c>
      <c r="I233" s="27">
        <v>22.4224</v>
      </c>
      <c r="J233" s="2">
        <v>319.72000000000003</v>
      </c>
      <c r="K233" s="2">
        <v>18</v>
      </c>
      <c r="L233" s="2">
        <v>23</v>
      </c>
      <c r="M233" s="2" t="s">
        <v>78</v>
      </c>
      <c r="N233" s="12" t="s">
        <v>79</v>
      </c>
    </row>
    <row r="234" spans="1:14" x14ac:dyDescent="0.35">
      <c r="A234" s="32">
        <v>3005</v>
      </c>
      <c r="B234" s="27" t="s">
        <v>3</v>
      </c>
      <c r="C234" s="27" t="s">
        <v>80</v>
      </c>
      <c r="D234" s="28" t="s">
        <v>89</v>
      </c>
      <c r="E234" s="27" t="s">
        <v>2</v>
      </c>
      <c r="F234" s="2">
        <v>241.40799999999999</v>
      </c>
      <c r="G234" s="2">
        <v>84.317700000000002</v>
      </c>
      <c r="H234" s="2">
        <v>274.34100000000001</v>
      </c>
      <c r="I234" s="27">
        <v>89.522900000000007</v>
      </c>
      <c r="J234" s="2">
        <v>106.70699999999999</v>
      </c>
      <c r="K234" s="2">
        <v>1</v>
      </c>
      <c r="L234" s="2">
        <v>9</v>
      </c>
      <c r="M234" s="2" t="s">
        <v>78</v>
      </c>
      <c r="N234" s="12" t="s">
        <v>79</v>
      </c>
    </row>
    <row r="235" spans="1:14" x14ac:dyDescent="0.35">
      <c r="A235" s="32">
        <v>3006</v>
      </c>
      <c r="B235" s="27" t="s">
        <v>3</v>
      </c>
      <c r="C235" s="27" t="s">
        <v>80</v>
      </c>
      <c r="D235" s="28" t="s">
        <v>89</v>
      </c>
      <c r="E235" s="27" t="s">
        <v>2</v>
      </c>
      <c r="F235" s="2">
        <v>145.44499999999999</v>
      </c>
      <c r="G235" s="2">
        <v>42.409100000000002</v>
      </c>
      <c r="H235" s="2">
        <v>381.71499999999997</v>
      </c>
      <c r="I235" s="27">
        <v>73.373400000000004</v>
      </c>
      <c r="J235" s="2">
        <v>174.67500000000001</v>
      </c>
      <c r="K235" s="2">
        <v>6</v>
      </c>
      <c r="L235" s="2">
        <v>0</v>
      </c>
      <c r="M235" s="2" t="s">
        <v>78</v>
      </c>
      <c r="N235" s="12" t="s">
        <v>79</v>
      </c>
    </row>
    <row r="236" spans="1:14" x14ac:dyDescent="0.35">
      <c r="A236" s="32">
        <v>3008</v>
      </c>
      <c r="B236" s="27" t="s">
        <v>3</v>
      </c>
      <c r="C236" s="27" t="s">
        <v>80</v>
      </c>
      <c r="D236" s="28" t="s">
        <v>89</v>
      </c>
      <c r="E236" s="27" t="s">
        <v>2</v>
      </c>
      <c r="F236" s="2">
        <v>281.44799999999998</v>
      </c>
      <c r="G236" s="2">
        <v>159.893</v>
      </c>
      <c r="H236" s="2">
        <v>154.55500000000001</v>
      </c>
      <c r="I236" s="27">
        <v>93.126400000000004</v>
      </c>
      <c r="J236" s="2">
        <v>63.697000000000003</v>
      </c>
      <c r="K236" s="2">
        <v>5</v>
      </c>
      <c r="L236" s="2">
        <v>9</v>
      </c>
      <c r="M236" s="2" t="s">
        <v>78</v>
      </c>
      <c r="N236" s="12" t="s">
        <v>79</v>
      </c>
    </row>
    <row r="237" spans="1:14" x14ac:dyDescent="0.35">
      <c r="A237" s="32">
        <v>3032</v>
      </c>
      <c r="B237" s="27" t="s">
        <v>3</v>
      </c>
      <c r="C237" s="27" t="s">
        <v>80</v>
      </c>
      <c r="D237" s="28" t="s">
        <v>89</v>
      </c>
      <c r="E237" s="27" t="s">
        <v>2</v>
      </c>
      <c r="F237" s="2">
        <v>150.11699999999999</v>
      </c>
      <c r="G237" s="2">
        <v>50.9176</v>
      </c>
      <c r="H237" s="2">
        <v>398.23200000000003</v>
      </c>
      <c r="I237" s="27">
        <v>56.189500000000002</v>
      </c>
      <c r="J237" s="2">
        <v>224.15700000000001</v>
      </c>
      <c r="K237" s="2">
        <v>0</v>
      </c>
      <c r="L237" s="2">
        <v>15</v>
      </c>
      <c r="M237" s="2" t="s">
        <v>78</v>
      </c>
      <c r="N237" s="12" t="s">
        <v>79</v>
      </c>
    </row>
    <row r="238" spans="1:14" x14ac:dyDescent="0.35">
      <c r="A238" s="32">
        <v>3034</v>
      </c>
      <c r="B238" s="27" t="s">
        <v>3</v>
      </c>
      <c r="C238" s="27" t="s">
        <v>80</v>
      </c>
      <c r="D238" s="28" t="s">
        <v>89</v>
      </c>
      <c r="E238" s="27" t="s">
        <v>2</v>
      </c>
      <c r="F238" s="2">
        <v>256.12299999999999</v>
      </c>
      <c r="G238" s="2">
        <v>63.096400000000003</v>
      </c>
      <c r="H238" s="2">
        <v>269.50299999999999</v>
      </c>
      <c r="I238" s="27">
        <v>128.72900000000001</v>
      </c>
      <c r="J238" s="2">
        <v>119.68600000000001</v>
      </c>
      <c r="K238" s="2">
        <v>12</v>
      </c>
      <c r="L238" s="2">
        <v>2</v>
      </c>
      <c r="M238" s="2" t="s">
        <v>78</v>
      </c>
      <c r="N238" s="12" t="s">
        <v>79</v>
      </c>
    </row>
    <row r="239" spans="1:14" x14ac:dyDescent="0.35">
      <c r="A239" s="32">
        <v>3037</v>
      </c>
      <c r="B239" s="27" t="s">
        <v>3</v>
      </c>
      <c r="C239" s="27" t="s">
        <v>80</v>
      </c>
      <c r="D239" s="28" t="s">
        <v>89</v>
      </c>
      <c r="E239" s="27" t="s">
        <v>2</v>
      </c>
      <c r="F239" s="2">
        <v>140.874</v>
      </c>
      <c r="G239" s="2">
        <v>48.248199999999997</v>
      </c>
      <c r="H239" s="2">
        <v>399.96699999999998</v>
      </c>
      <c r="I239" s="27">
        <v>57.590899999999998</v>
      </c>
      <c r="J239" s="2">
        <v>199.19900000000001</v>
      </c>
      <c r="K239" s="2">
        <v>1</v>
      </c>
      <c r="L239" s="2">
        <v>14</v>
      </c>
      <c r="M239" s="2" t="s">
        <v>78</v>
      </c>
      <c r="N239" s="12" t="s">
        <v>79</v>
      </c>
    </row>
    <row r="240" spans="1:14" x14ac:dyDescent="0.35">
      <c r="A240" s="32">
        <v>3239</v>
      </c>
      <c r="B240" s="27" t="s">
        <v>3</v>
      </c>
      <c r="C240" s="27" t="s">
        <v>80</v>
      </c>
      <c r="D240" s="28" t="s">
        <v>89</v>
      </c>
      <c r="E240" s="27" t="s">
        <v>2</v>
      </c>
      <c r="F240" s="2">
        <v>259.76</v>
      </c>
      <c r="G240" s="2">
        <v>33.8005</v>
      </c>
      <c r="H240" s="2">
        <v>303.23700000000002</v>
      </c>
      <c r="I240" s="27">
        <v>99.899900000000002</v>
      </c>
      <c r="J240" s="2">
        <v>135.76900000000001</v>
      </c>
      <c r="K240" s="2">
        <v>9</v>
      </c>
      <c r="L240" s="2">
        <v>3</v>
      </c>
      <c r="M240" s="2" t="s">
        <v>78</v>
      </c>
      <c r="N240" s="12" t="s">
        <v>79</v>
      </c>
    </row>
    <row r="241" spans="1:14" x14ac:dyDescent="0.35">
      <c r="A241" s="32">
        <v>3241</v>
      </c>
      <c r="B241" s="27" t="s">
        <v>3</v>
      </c>
      <c r="C241" s="27" t="s">
        <v>80</v>
      </c>
      <c r="D241" s="28" t="s">
        <v>89</v>
      </c>
      <c r="E241" s="27" t="s">
        <v>2</v>
      </c>
      <c r="F241" s="2">
        <v>274.57499999999999</v>
      </c>
      <c r="G241" s="2">
        <v>81.247900000000001</v>
      </c>
      <c r="H241" s="2">
        <v>238.839</v>
      </c>
      <c r="I241" s="27">
        <v>62.862900000000003</v>
      </c>
      <c r="J241" s="2">
        <v>97.397400000000005</v>
      </c>
      <c r="K241" s="2">
        <v>16</v>
      </c>
      <c r="L241" s="2">
        <v>1</v>
      </c>
      <c r="M241" s="2" t="s">
        <v>78</v>
      </c>
      <c r="N241" s="12" t="s">
        <v>79</v>
      </c>
    </row>
    <row r="242" spans="1:14" x14ac:dyDescent="0.35">
      <c r="A242" s="32">
        <v>3246</v>
      </c>
      <c r="B242" s="27" t="s">
        <v>3</v>
      </c>
      <c r="C242" s="27" t="s">
        <v>80</v>
      </c>
      <c r="D242" s="28" t="s">
        <v>89</v>
      </c>
      <c r="E242" s="27" t="s">
        <v>2</v>
      </c>
      <c r="F242" s="2">
        <v>130.13</v>
      </c>
      <c r="G242" s="2">
        <v>28.261600000000001</v>
      </c>
      <c r="H242" s="2">
        <v>433.33300000000003</v>
      </c>
      <c r="I242" s="27">
        <v>72.639300000000006</v>
      </c>
      <c r="J242" s="2">
        <v>275.142</v>
      </c>
      <c r="K242" s="2">
        <v>1</v>
      </c>
      <c r="L242" s="2">
        <v>10</v>
      </c>
      <c r="M242" s="2" t="s">
        <v>78</v>
      </c>
      <c r="N242" s="12" t="s">
        <v>79</v>
      </c>
    </row>
    <row r="243" spans="1:14" x14ac:dyDescent="0.35">
      <c r="A243" s="32">
        <v>3248</v>
      </c>
      <c r="B243" s="27" t="s">
        <v>3</v>
      </c>
      <c r="C243" s="27" t="s">
        <v>80</v>
      </c>
      <c r="D243" s="28" t="s">
        <v>89</v>
      </c>
      <c r="E243" s="27" t="s">
        <v>2</v>
      </c>
      <c r="F243" s="2">
        <v>111.111</v>
      </c>
      <c r="G243" s="2">
        <v>50.250300000000003</v>
      </c>
      <c r="H243" s="2">
        <v>420.654</v>
      </c>
      <c r="I243" s="27">
        <v>213</v>
      </c>
      <c r="J243" s="2">
        <v>203.036</v>
      </c>
      <c r="K243" s="2">
        <v>9</v>
      </c>
      <c r="L243" s="2">
        <v>0</v>
      </c>
      <c r="M243" s="2" t="s">
        <v>78</v>
      </c>
      <c r="N243" s="12" t="s">
        <v>79</v>
      </c>
    </row>
    <row r="244" spans="1:14" x14ac:dyDescent="0.35">
      <c r="A244" s="32">
        <v>3249</v>
      </c>
      <c r="B244" s="27" t="s">
        <v>3</v>
      </c>
      <c r="C244" s="27" t="s">
        <v>80</v>
      </c>
      <c r="D244" s="28" t="s">
        <v>89</v>
      </c>
      <c r="E244" s="27" t="s">
        <v>2</v>
      </c>
      <c r="F244" s="2">
        <v>104.404</v>
      </c>
      <c r="G244" s="2">
        <v>29.863199999999999</v>
      </c>
      <c r="H244" s="2">
        <v>464.565</v>
      </c>
      <c r="I244" s="27">
        <v>48.8155</v>
      </c>
      <c r="J244" s="2">
        <v>211.011</v>
      </c>
      <c r="K244" s="2">
        <v>0</v>
      </c>
      <c r="L244" s="2">
        <v>8</v>
      </c>
      <c r="M244" s="2" t="s">
        <v>78</v>
      </c>
      <c r="N244" s="12" t="s">
        <v>79</v>
      </c>
    </row>
    <row r="245" spans="1:14" x14ac:dyDescent="0.35">
      <c r="A245" s="32">
        <v>3260</v>
      </c>
      <c r="B245" s="27" t="s">
        <v>3</v>
      </c>
      <c r="C245" s="27" t="s">
        <v>80</v>
      </c>
      <c r="D245" s="28" t="s">
        <v>89</v>
      </c>
      <c r="E245" s="27" t="s">
        <v>2</v>
      </c>
      <c r="F245" s="2">
        <v>200.63399999999999</v>
      </c>
      <c r="G245" s="2">
        <v>62.829500000000003</v>
      </c>
      <c r="H245" s="2">
        <v>331.76499999999999</v>
      </c>
      <c r="I245" s="27">
        <v>125.759</v>
      </c>
      <c r="J245" s="2">
        <v>139.63999999999999</v>
      </c>
      <c r="K245" s="2">
        <v>7</v>
      </c>
      <c r="L245" s="2">
        <v>8</v>
      </c>
      <c r="M245" s="2" t="s">
        <v>78</v>
      </c>
      <c r="N245" s="12" t="s">
        <v>79</v>
      </c>
    </row>
    <row r="246" spans="1:14" x14ac:dyDescent="0.35">
      <c r="A246" s="32">
        <v>3262</v>
      </c>
      <c r="B246" s="27" t="s">
        <v>3</v>
      </c>
      <c r="C246" s="27" t="s">
        <v>80</v>
      </c>
      <c r="D246" s="28" t="s">
        <v>89</v>
      </c>
      <c r="E246" s="27" t="s">
        <v>2</v>
      </c>
      <c r="F246" s="2">
        <v>110.611</v>
      </c>
      <c r="G246" s="2">
        <v>42.676000000000002</v>
      </c>
      <c r="H246" s="2">
        <v>446.78</v>
      </c>
      <c r="I246" s="27">
        <v>42.142099999999999</v>
      </c>
      <c r="J246" s="2">
        <v>274.00700000000001</v>
      </c>
      <c r="K246" s="2">
        <v>12</v>
      </c>
      <c r="L246" s="2">
        <v>6</v>
      </c>
      <c r="M246" s="2" t="s">
        <v>78</v>
      </c>
      <c r="N246" s="12" t="s">
        <v>79</v>
      </c>
    </row>
    <row r="247" spans="1:14" x14ac:dyDescent="0.35">
      <c r="A247" s="32">
        <v>3290</v>
      </c>
      <c r="B247" s="27" t="s">
        <v>3</v>
      </c>
      <c r="C247" s="27" t="s">
        <v>80</v>
      </c>
      <c r="D247" s="28" t="s">
        <v>89</v>
      </c>
      <c r="E247" s="27" t="s">
        <v>2</v>
      </c>
      <c r="F247" s="2">
        <v>130.66399999999999</v>
      </c>
      <c r="G247" s="2">
        <v>49.783099999999997</v>
      </c>
      <c r="H247" s="2">
        <v>402.803</v>
      </c>
      <c r="I247" s="27">
        <v>67.100399999999993</v>
      </c>
      <c r="J247" s="2">
        <v>215.08199999999999</v>
      </c>
      <c r="K247" s="2">
        <v>11</v>
      </c>
      <c r="L247" s="2">
        <v>0</v>
      </c>
      <c r="M247" s="2" t="s">
        <v>78</v>
      </c>
      <c r="N247" s="12" t="s">
        <v>79</v>
      </c>
    </row>
    <row r="248" spans="1:14" x14ac:dyDescent="0.35">
      <c r="A248" s="32">
        <v>3292</v>
      </c>
      <c r="B248" s="27" t="s">
        <v>3</v>
      </c>
      <c r="C248" s="27" t="s">
        <v>80</v>
      </c>
      <c r="D248" s="28" t="s">
        <v>89</v>
      </c>
      <c r="E248" s="27" t="s">
        <v>2</v>
      </c>
      <c r="F248" s="2">
        <v>225.559</v>
      </c>
      <c r="G248" s="2">
        <v>53.0197</v>
      </c>
      <c r="H248" s="2">
        <v>311.178</v>
      </c>
      <c r="I248" s="27">
        <v>96.730099999999993</v>
      </c>
      <c r="J248" s="2">
        <v>203.73699999999999</v>
      </c>
      <c r="K248" s="2">
        <v>0</v>
      </c>
      <c r="L248" s="2">
        <v>10</v>
      </c>
      <c r="M248" s="2" t="s">
        <v>78</v>
      </c>
      <c r="N248" s="12" t="s">
        <v>79</v>
      </c>
    </row>
    <row r="249" spans="1:14" x14ac:dyDescent="0.35">
      <c r="A249" s="41" t="s">
        <v>90</v>
      </c>
      <c r="B249" s="42"/>
      <c r="C249" s="42"/>
      <c r="D249" s="2"/>
      <c r="E249" s="5"/>
      <c r="F249" s="2">
        <f t="shared" ref="F249:H249" si="36">AVERAGE(F221:F248)</f>
        <v>185.59868928571427</v>
      </c>
      <c r="G249" s="2">
        <f t="shared" si="36"/>
        <v>53.834782142857151</v>
      </c>
      <c r="H249" s="2">
        <f t="shared" si="36"/>
        <v>352.80046428571433</v>
      </c>
      <c r="I249" s="2">
        <f>AVERAGE(I221:I248)</f>
        <v>82.44744285714286</v>
      </c>
      <c r="J249" s="2">
        <f t="shared" ref="J249:L249" si="37">AVERAGE(J221:J248)</f>
        <v>186.54955000000004</v>
      </c>
      <c r="K249" s="2">
        <f t="shared" si="37"/>
        <v>7.9285714285714288</v>
      </c>
      <c r="L249" s="2">
        <f t="shared" si="37"/>
        <v>7.1428571428571432</v>
      </c>
      <c r="M249" s="2"/>
      <c r="N249" s="12"/>
    </row>
    <row r="250" spans="1:14" ht="13.9" thickBot="1" x14ac:dyDescent="0.4">
      <c r="A250" s="43" t="s">
        <v>91</v>
      </c>
      <c r="B250" s="44"/>
      <c r="C250" s="44"/>
      <c r="D250" s="3"/>
      <c r="E250" s="8"/>
      <c r="F250" s="3">
        <f t="shared" ref="F250:H250" si="38">STDEV(F221:F248)/SQRT(28)</f>
        <v>12.543329862114922</v>
      </c>
      <c r="G250" s="3">
        <f t="shared" si="38"/>
        <v>5.2859232454911407</v>
      </c>
      <c r="H250" s="3">
        <f t="shared" si="38"/>
        <v>15.901713261201971</v>
      </c>
      <c r="I250" s="3">
        <f>STDEV(I221:I248)/SQRT(28)</f>
        <v>7.0845481054492074</v>
      </c>
      <c r="J250" s="3">
        <f t="shared" ref="J250:L250" si="39">STDEV(J221:J248)/SQRT(28)</f>
        <v>11.561176962263138</v>
      </c>
      <c r="K250" s="3">
        <f t="shared" si="39"/>
        <v>1.4000458906202973</v>
      </c>
      <c r="L250" s="3">
        <f t="shared" si="39"/>
        <v>1.3009096183912925</v>
      </c>
      <c r="M250" s="3"/>
      <c r="N250" s="33"/>
    </row>
    <row r="251" spans="1:14" ht="13.9" thickBot="1" x14ac:dyDescent="0.4"/>
    <row r="252" spans="1:14" x14ac:dyDescent="0.35">
      <c r="A252" s="9">
        <v>403</v>
      </c>
      <c r="B252" s="1" t="s">
        <v>48</v>
      </c>
      <c r="C252" s="1" t="s">
        <v>81</v>
      </c>
      <c r="D252" s="1" t="s">
        <v>87</v>
      </c>
      <c r="E252" s="1" t="s">
        <v>2</v>
      </c>
      <c r="F252" s="1">
        <v>150.65100000000001</v>
      </c>
      <c r="G252" s="1">
        <v>59.259300000000003</v>
      </c>
      <c r="H252" s="1">
        <v>385.51900000000001</v>
      </c>
      <c r="I252" s="1">
        <v>71.571600000000004</v>
      </c>
      <c r="J252" s="1">
        <v>195.262</v>
      </c>
      <c r="K252" s="1">
        <v>14</v>
      </c>
      <c r="L252" s="1">
        <v>16</v>
      </c>
      <c r="M252" s="1" t="s">
        <v>82</v>
      </c>
      <c r="N252" s="10" t="s">
        <v>83</v>
      </c>
    </row>
    <row r="253" spans="1:14" x14ac:dyDescent="0.35">
      <c r="A253" s="11">
        <v>404</v>
      </c>
      <c r="B253" s="2" t="s">
        <v>48</v>
      </c>
      <c r="C253" s="2" t="s">
        <v>81</v>
      </c>
      <c r="D253" s="2" t="s">
        <v>87</v>
      </c>
      <c r="E253" s="2" t="s">
        <v>2</v>
      </c>
      <c r="F253" s="2">
        <v>129.096</v>
      </c>
      <c r="G253" s="2">
        <v>36.002699999999997</v>
      </c>
      <c r="H253" s="2">
        <v>423.524</v>
      </c>
      <c r="I253" s="2">
        <v>49.049100000000003</v>
      </c>
      <c r="J253" s="2">
        <v>235.369</v>
      </c>
      <c r="K253" s="2">
        <v>16</v>
      </c>
      <c r="L253" s="2">
        <v>26</v>
      </c>
      <c r="M253" s="2" t="s">
        <v>82</v>
      </c>
      <c r="N253" s="12" t="s">
        <v>83</v>
      </c>
    </row>
    <row r="254" spans="1:14" x14ac:dyDescent="0.35">
      <c r="A254" s="11">
        <v>406</v>
      </c>
      <c r="B254" s="2" t="s">
        <v>48</v>
      </c>
      <c r="C254" s="2" t="s">
        <v>81</v>
      </c>
      <c r="D254" s="2" t="s">
        <v>87</v>
      </c>
      <c r="E254" s="2" t="s">
        <v>2</v>
      </c>
      <c r="F254" s="2">
        <v>159.25899999999999</v>
      </c>
      <c r="G254" s="2">
        <v>65.298599999999993</v>
      </c>
      <c r="H254" s="2">
        <v>367.76799999999997</v>
      </c>
      <c r="I254" s="2">
        <v>50.250300000000003</v>
      </c>
      <c r="J254" s="2">
        <v>192.02500000000001</v>
      </c>
      <c r="K254" s="2">
        <v>4</v>
      </c>
      <c r="L254" s="2">
        <v>32</v>
      </c>
      <c r="M254" s="2" t="s">
        <v>82</v>
      </c>
      <c r="N254" s="12" t="s">
        <v>83</v>
      </c>
    </row>
    <row r="255" spans="1:14" x14ac:dyDescent="0.35">
      <c r="A255" s="11">
        <v>391</v>
      </c>
      <c r="B255" s="2" t="s">
        <v>48</v>
      </c>
      <c r="C255" s="2" t="s">
        <v>81</v>
      </c>
      <c r="D255" s="2" t="s">
        <v>87</v>
      </c>
      <c r="E255" s="2" t="s">
        <v>2</v>
      </c>
      <c r="F255" s="2">
        <v>143.07599999999999</v>
      </c>
      <c r="G255" s="2">
        <v>20.820799999999998</v>
      </c>
      <c r="H255" s="2">
        <v>435.06799999999998</v>
      </c>
      <c r="I255" s="2">
        <v>78.178200000000004</v>
      </c>
      <c r="J255" s="2">
        <v>183.21700000000001</v>
      </c>
      <c r="K255" s="2">
        <v>6</v>
      </c>
      <c r="L255" s="2">
        <v>10</v>
      </c>
      <c r="M255" s="2" t="s">
        <v>82</v>
      </c>
      <c r="N255" s="12" t="s">
        <v>83</v>
      </c>
    </row>
    <row r="256" spans="1:14" x14ac:dyDescent="0.35">
      <c r="A256" s="11">
        <v>411</v>
      </c>
      <c r="B256" s="2" t="s">
        <v>48</v>
      </c>
      <c r="C256" s="2" t="s">
        <v>81</v>
      </c>
      <c r="D256" s="2" t="s">
        <v>87</v>
      </c>
      <c r="E256" s="2" t="s">
        <v>2</v>
      </c>
      <c r="F256" s="2">
        <v>245.54599999999999</v>
      </c>
      <c r="G256" s="2">
        <v>39.839799999999997</v>
      </c>
      <c r="H256" s="2">
        <v>309.74299999999999</v>
      </c>
      <c r="I256" s="2">
        <v>95.328699999999998</v>
      </c>
      <c r="J256" s="2">
        <v>154.655</v>
      </c>
      <c r="K256" s="2">
        <v>18</v>
      </c>
      <c r="L256" s="2">
        <v>22</v>
      </c>
      <c r="M256" s="2" t="s">
        <v>82</v>
      </c>
      <c r="N256" s="12" t="s">
        <v>83</v>
      </c>
    </row>
    <row r="257" spans="1:14" x14ac:dyDescent="0.35">
      <c r="A257" s="11">
        <v>430</v>
      </c>
      <c r="B257" s="2" t="s">
        <v>48</v>
      </c>
      <c r="C257" s="2" t="s">
        <v>81</v>
      </c>
      <c r="D257" s="2" t="s">
        <v>87</v>
      </c>
      <c r="E257" s="2" t="s">
        <v>2</v>
      </c>
      <c r="F257" s="2">
        <v>185.38499999999999</v>
      </c>
      <c r="G257" s="2">
        <v>85.051699999999997</v>
      </c>
      <c r="H257" s="2">
        <v>321.35500000000002</v>
      </c>
      <c r="I257" s="2">
        <v>67.567599999999999</v>
      </c>
      <c r="J257" s="2">
        <v>135.96899999999999</v>
      </c>
      <c r="K257" s="2">
        <v>22</v>
      </c>
      <c r="L257" s="2">
        <v>22</v>
      </c>
      <c r="M257" s="2" t="s">
        <v>82</v>
      </c>
      <c r="N257" s="12" t="s">
        <v>83</v>
      </c>
    </row>
    <row r="258" spans="1:14" x14ac:dyDescent="0.35">
      <c r="A258" s="11">
        <v>432</v>
      </c>
      <c r="B258" s="2" t="s">
        <v>48</v>
      </c>
      <c r="C258" s="2" t="s">
        <v>81</v>
      </c>
      <c r="D258" s="2" t="s">
        <v>87</v>
      </c>
      <c r="E258" s="2" t="s">
        <v>2</v>
      </c>
      <c r="F258" s="2">
        <v>210.01</v>
      </c>
      <c r="G258" s="2">
        <v>48.7821</v>
      </c>
      <c r="H258" s="2">
        <v>318.75200000000001</v>
      </c>
      <c r="I258" s="2">
        <v>73.306600000000003</v>
      </c>
      <c r="J258" s="2">
        <v>155.08799999999999</v>
      </c>
      <c r="K258" s="2">
        <v>14</v>
      </c>
      <c r="L258" s="2">
        <v>0</v>
      </c>
      <c r="M258" s="2" t="s">
        <v>82</v>
      </c>
      <c r="N258" s="12" t="s">
        <v>83</v>
      </c>
    </row>
    <row r="259" spans="1:14" x14ac:dyDescent="0.35">
      <c r="A259" s="11">
        <v>433</v>
      </c>
      <c r="B259" s="2" t="s">
        <v>48</v>
      </c>
      <c r="C259" s="2" t="s">
        <v>81</v>
      </c>
      <c r="D259" s="2" t="s">
        <v>87</v>
      </c>
      <c r="E259" s="2" t="s">
        <v>2</v>
      </c>
      <c r="F259" s="2">
        <v>112.212</v>
      </c>
      <c r="G259" s="2">
        <v>56.089399999999998</v>
      </c>
      <c r="H259" s="2">
        <v>403.00299999999999</v>
      </c>
      <c r="I259" s="2">
        <v>46.646599999999999</v>
      </c>
      <c r="J259" s="2">
        <v>124.791</v>
      </c>
      <c r="K259" s="2">
        <v>2</v>
      </c>
      <c r="L259" s="2">
        <v>22</v>
      </c>
      <c r="M259" s="2" t="s">
        <v>82</v>
      </c>
      <c r="N259" s="12" t="s">
        <v>83</v>
      </c>
    </row>
    <row r="260" spans="1:14" x14ac:dyDescent="0.35">
      <c r="A260" s="11">
        <v>384</v>
      </c>
      <c r="B260" s="2" t="s">
        <v>48</v>
      </c>
      <c r="C260" s="2" t="s">
        <v>81</v>
      </c>
      <c r="D260" s="2" t="s">
        <v>87</v>
      </c>
      <c r="E260" s="2" t="s">
        <v>2</v>
      </c>
      <c r="F260" s="2">
        <v>56.089399999999998</v>
      </c>
      <c r="G260" s="2">
        <v>65.532200000000003</v>
      </c>
      <c r="H260" s="2">
        <v>472.17200000000003</v>
      </c>
      <c r="I260" s="2">
        <v>5.8725399999999999</v>
      </c>
      <c r="J260" s="2">
        <v>149.44900000000001</v>
      </c>
      <c r="K260" s="2">
        <v>2</v>
      </c>
      <c r="L260" s="2">
        <v>26</v>
      </c>
      <c r="M260" s="2" t="s">
        <v>82</v>
      </c>
      <c r="N260" s="12" t="s">
        <v>83</v>
      </c>
    </row>
    <row r="261" spans="1:14" x14ac:dyDescent="0.35">
      <c r="A261" s="11">
        <v>385</v>
      </c>
      <c r="B261" s="2" t="s">
        <v>48</v>
      </c>
      <c r="C261" s="2" t="s">
        <v>81</v>
      </c>
      <c r="D261" s="2" t="s">
        <v>87</v>
      </c>
      <c r="E261" s="2" t="s">
        <v>2</v>
      </c>
      <c r="F261" s="2">
        <v>241.00800000000001</v>
      </c>
      <c r="G261" s="2">
        <v>39.839799999999997</v>
      </c>
      <c r="H261" s="2">
        <v>319.18599999999998</v>
      </c>
      <c r="I261" s="2">
        <v>63.163200000000003</v>
      </c>
      <c r="J261" s="2">
        <v>233.2</v>
      </c>
      <c r="K261" s="2">
        <v>16</v>
      </c>
      <c r="L261" s="2">
        <v>16</v>
      </c>
      <c r="M261" s="2" t="s">
        <v>82</v>
      </c>
      <c r="N261" s="12" t="s">
        <v>83</v>
      </c>
    </row>
    <row r="262" spans="1:14" x14ac:dyDescent="0.35">
      <c r="A262" s="11">
        <v>386</v>
      </c>
      <c r="B262" s="2" t="s">
        <v>48</v>
      </c>
      <c r="C262" s="2" t="s">
        <v>81</v>
      </c>
      <c r="D262" s="2" t="s">
        <v>87</v>
      </c>
      <c r="E262" s="2" t="s">
        <v>2</v>
      </c>
      <c r="F262" s="2">
        <v>124.124</v>
      </c>
      <c r="G262" s="2">
        <v>22.322299999999998</v>
      </c>
      <c r="H262" s="2">
        <v>447.68099999999998</v>
      </c>
      <c r="I262" s="2">
        <v>65.565600000000003</v>
      </c>
      <c r="J262" s="2">
        <v>174.64099999999999</v>
      </c>
      <c r="K262" s="2">
        <v>10</v>
      </c>
      <c r="L262" s="2">
        <v>6</v>
      </c>
      <c r="M262" s="2" t="s">
        <v>82</v>
      </c>
      <c r="N262" s="12" t="s">
        <v>83</v>
      </c>
    </row>
    <row r="263" spans="1:14" x14ac:dyDescent="0.35">
      <c r="A263" s="11">
        <v>421</v>
      </c>
      <c r="B263" s="2" t="s">
        <v>48</v>
      </c>
      <c r="C263" s="2" t="s">
        <v>81</v>
      </c>
      <c r="D263" s="2" t="s">
        <v>87</v>
      </c>
      <c r="E263" s="2" t="s">
        <v>2</v>
      </c>
      <c r="F263" s="2">
        <v>149.68299999999999</v>
      </c>
      <c r="G263" s="2">
        <v>41.941899999999997</v>
      </c>
      <c r="H263" s="2">
        <v>408.07499999999999</v>
      </c>
      <c r="I263" s="2">
        <v>55.0884</v>
      </c>
      <c r="J263" s="2">
        <v>111.378</v>
      </c>
      <c r="K263" s="2">
        <v>18</v>
      </c>
      <c r="L263" s="2">
        <v>16</v>
      </c>
      <c r="M263" s="2" t="s">
        <v>82</v>
      </c>
      <c r="N263" s="12" t="s">
        <v>83</v>
      </c>
    </row>
    <row r="264" spans="1:14" x14ac:dyDescent="0.35">
      <c r="A264" s="11">
        <v>423</v>
      </c>
      <c r="B264" s="2" t="s">
        <v>48</v>
      </c>
      <c r="C264" s="2" t="s">
        <v>81</v>
      </c>
      <c r="D264" s="2" t="s">
        <v>87</v>
      </c>
      <c r="E264" s="2" t="s">
        <v>2</v>
      </c>
      <c r="F264" s="2">
        <v>200.03299999999999</v>
      </c>
      <c r="G264" s="2">
        <v>46.446399999999997</v>
      </c>
      <c r="H264" s="2">
        <v>324.22399999999999</v>
      </c>
      <c r="I264" s="2">
        <v>74.240899999999996</v>
      </c>
      <c r="J264" s="2">
        <v>162.262</v>
      </c>
      <c r="K264" s="2">
        <v>20</v>
      </c>
      <c r="L264" s="2">
        <v>0</v>
      </c>
      <c r="M264" s="2" t="s">
        <v>82</v>
      </c>
      <c r="N264" s="12" t="s">
        <v>83</v>
      </c>
    </row>
    <row r="265" spans="1:14" x14ac:dyDescent="0.35">
      <c r="A265" s="11">
        <v>425</v>
      </c>
      <c r="B265" s="2" t="s">
        <v>3</v>
      </c>
      <c r="C265" s="2" t="s">
        <v>81</v>
      </c>
      <c r="D265" s="2" t="s">
        <v>87</v>
      </c>
      <c r="E265" s="2" t="s">
        <v>2</v>
      </c>
      <c r="F265" s="2">
        <v>259.226</v>
      </c>
      <c r="G265" s="2">
        <v>43.243200000000002</v>
      </c>
      <c r="H265" s="2">
        <v>295.863</v>
      </c>
      <c r="I265" s="2">
        <v>129.89699999999999</v>
      </c>
      <c r="J265" s="2">
        <v>132.53299999999999</v>
      </c>
      <c r="K265" s="2">
        <v>22</v>
      </c>
      <c r="L265" s="2">
        <v>20</v>
      </c>
      <c r="M265" s="2" t="s">
        <v>82</v>
      </c>
      <c r="N265" s="12" t="s">
        <v>83</v>
      </c>
    </row>
    <row r="266" spans="1:14" x14ac:dyDescent="0.35">
      <c r="A266" s="11">
        <v>381</v>
      </c>
      <c r="B266" s="2" t="s">
        <v>3</v>
      </c>
      <c r="C266" s="2" t="s">
        <v>81</v>
      </c>
      <c r="D266" s="2" t="s">
        <v>87</v>
      </c>
      <c r="E266" s="2" t="s">
        <v>2</v>
      </c>
      <c r="F266" s="2">
        <v>163.297</v>
      </c>
      <c r="G266" s="2">
        <v>40.373699999999999</v>
      </c>
      <c r="H266" s="2">
        <v>396.029</v>
      </c>
      <c r="I266" s="2">
        <v>58.9923</v>
      </c>
      <c r="J266" s="2">
        <v>187.92099999999999</v>
      </c>
      <c r="K266" s="2">
        <v>6</v>
      </c>
      <c r="L266" s="2">
        <v>10</v>
      </c>
      <c r="M266" s="2" t="s">
        <v>82</v>
      </c>
      <c r="N266" s="12" t="s">
        <v>83</v>
      </c>
    </row>
    <row r="267" spans="1:14" x14ac:dyDescent="0.35">
      <c r="A267" s="11">
        <v>383</v>
      </c>
      <c r="B267" s="2" t="s">
        <v>3</v>
      </c>
      <c r="C267" s="2" t="s">
        <v>81</v>
      </c>
      <c r="D267" s="2" t="s">
        <v>87</v>
      </c>
      <c r="E267" s="2" t="s">
        <v>2</v>
      </c>
      <c r="F267" s="2">
        <v>167.03399999999999</v>
      </c>
      <c r="G267" s="2">
        <v>44.210900000000002</v>
      </c>
      <c r="H267" s="2">
        <v>386.98700000000002</v>
      </c>
      <c r="I267" s="2">
        <v>95.962599999999995</v>
      </c>
      <c r="J267" s="2">
        <v>150.21700000000001</v>
      </c>
      <c r="K267" s="2">
        <v>4</v>
      </c>
      <c r="L267" s="2">
        <v>26</v>
      </c>
      <c r="M267" s="2" t="s">
        <v>82</v>
      </c>
      <c r="N267" s="12" t="s">
        <v>83</v>
      </c>
    </row>
    <row r="268" spans="1:14" x14ac:dyDescent="0.35">
      <c r="A268" s="11">
        <v>434</v>
      </c>
      <c r="B268" s="2" t="s">
        <v>3</v>
      </c>
      <c r="C268" s="2" t="s">
        <v>81</v>
      </c>
      <c r="D268" s="2" t="s">
        <v>87</v>
      </c>
      <c r="E268" s="2" t="s">
        <v>2</v>
      </c>
      <c r="F268" s="2">
        <v>260.62700000000001</v>
      </c>
      <c r="G268" s="2">
        <v>24.8916</v>
      </c>
      <c r="H268" s="2">
        <v>304.77100000000002</v>
      </c>
      <c r="I268" s="2">
        <v>96.129499999999993</v>
      </c>
      <c r="J268" s="2">
        <v>156.423</v>
      </c>
      <c r="K268" s="2">
        <v>10</v>
      </c>
      <c r="L268" s="2">
        <v>14</v>
      </c>
      <c r="M268" s="2" t="s">
        <v>82</v>
      </c>
      <c r="N268" s="12" t="s">
        <v>83</v>
      </c>
    </row>
    <row r="269" spans="1:14" x14ac:dyDescent="0.35">
      <c r="A269" s="11">
        <v>435</v>
      </c>
      <c r="B269" s="2" t="s">
        <v>3</v>
      </c>
      <c r="C269" s="2" t="s">
        <v>81</v>
      </c>
      <c r="D269" s="2" t="s">
        <v>87</v>
      </c>
      <c r="E269" s="2" t="s">
        <v>2</v>
      </c>
      <c r="F269" s="2">
        <v>267.23399999999998</v>
      </c>
      <c r="G269" s="2">
        <v>24.8248</v>
      </c>
      <c r="H269" s="2">
        <v>304.471</v>
      </c>
      <c r="I269" s="2">
        <v>169.90299999999999</v>
      </c>
      <c r="J269" s="2">
        <v>121.855</v>
      </c>
      <c r="K269" s="2">
        <v>14</v>
      </c>
      <c r="L269" s="2">
        <v>16</v>
      </c>
      <c r="M269" s="2" t="s">
        <v>82</v>
      </c>
      <c r="N269" s="12" t="s">
        <v>83</v>
      </c>
    </row>
    <row r="270" spans="1:14" x14ac:dyDescent="0.35">
      <c r="A270" s="11">
        <v>437</v>
      </c>
      <c r="B270" s="2" t="s">
        <v>3</v>
      </c>
      <c r="C270" s="2" t="s">
        <v>81</v>
      </c>
      <c r="D270" s="2" t="s">
        <v>87</v>
      </c>
      <c r="E270" s="2" t="s">
        <v>2</v>
      </c>
      <c r="F270" s="2">
        <v>218.352</v>
      </c>
      <c r="G270" s="2">
        <v>53.653700000000001</v>
      </c>
      <c r="H270" s="2">
        <v>313.68</v>
      </c>
      <c r="I270" s="2">
        <v>63.430100000000003</v>
      </c>
      <c r="J270" s="2">
        <v>124.992</v>
      </c>
      <c r="K270" s="2">
        <v>20</v>
      </c>
      <c r="L270" s="2">
        <v>2</v>
      </c>
      <c r="M270" s="2" t="s">
        <v>82</v>
      </c>
      <c r="N270" s="12" t="s">
        <v>83</v>
      </c>
    </row>
    <row r="271" spans="1:14" x14ac:dyDescent="0.35">
      <c r="A271" s="11">
        <v>415</v>
      </c>
      <c r="B271" s="2" t="s">
        <v>3</v>
      </c>
      <c r="C271" s="2" t="s">
        <v>81</v>
      </c>
      <c r="D271" s="2" t="s">
        <v>87</v>
      </c>
      <c r="E271" s="2" t="s">
        <v>2</v>
      </c>
      <c r="F271" s="2">
        <v>143.21</v>
      </c>
      <c r="G271" s="2">
        <v>71.604900000000001</v>
      </c>
      <c r="H271" s="2">
        <v>384.41800000000001</v>
      </c>
      <c r="I271" s="2">
        <v>60.760800000000003</v>
      </c>
      <c r="J271" s="2">
        <v>203.971</v>
      </c>
      <c r="K271" s="2">
        <v>20</v>
      </c>
      <c r="L271" s="2">
        <v>20</v>
      </c>
      <c r="M271" s="2" t="s">
        <v>82</v>
      </c>
      <c r="N271" s="12" t="s">
        <v>83</v>
      </c>
    </row>
    <row r="272" spans="1:14" x14ac:dyDescent="0.35">
      <c r="A272" s="11">
        <v>418</v>
      </c>
      <c r="B272" s="2" t="s">
        <v>3</v>
      </c>
      <c r="C272" s="2" t="s">
        <v>81</v>
      </c>
      <c r="D272" s="2" t="s">
        <v>87</v>
      </c>
      <c r="E272" s="2" t="s">
        <v>2</v>
      </c>
      <c r="F272" s="2">
        <v>229.196</v>
      </c>
      <c r="G272" s="2">
        <v>56.823500000000003</v>
      </c>
      <c r="H272" s="2">
        <v>302.76900000000001</v>
      </c>
      <c r="I272" s="2">
        <v>119.21899999999999</v>
      </c>
      <c r="J272" s="2">
        <v>132.666</v>
      </c>
      <c r="K272" s="2">
        <v>0</v>
      </c>
      <c r="L272" s="2">
        <v>18</v>
      </c>
      <c r="M272" s="2" t="s">
        <v>82</v>
      </c>
      <c r="N272" s="12" t="s">
        <v>83</v>
      </c>
    </row>
    <row r="273" spans="1:14" x14ac:dyDescent="0.35">
      <c r="A273" s="11">
        <v>419</v>
      </c>
      <c r="B273" s="2" t="s">
        <v>3</v>
      </c>
      <c r="C273" s="2" t="s">
        <v>81</v>
      </c>
      <c r="D273" s="2" t="s">
        <v>87</v>
      </c>
      <c r="E273" s="2" t="s">
        <v>2</v>
      </c>
      <c r="F273" s="2">
        <v>227.36099999999999</v>
      </c>
      <c r="G273" s="2">
        <v>133.767</v>
      </c>
      <c r="H273" s="2">
        <v>238.90600000000001</v>
      </c>
      <c r="I273" s="2">
        <v>95.595600000000005</v>
      </c>
      <c r="J273" s="2">
        <v>109.91</v>
      </c>
      <c r="K273" s="2">
        <v>14</v>
      </c>
      <c r="L273" s="2">
        <v>16</v>
      </c>
      <c r="M273" s="2" t="s">
        <v>82</v>
      </c>
      <c r="N273" s="12" t="s">
        <v>83</v>
      </c>
    </row>
    <row r="274" spans="1:14" x14ac:dyDescent="0.35">
      <c r="A274" s="11">
        <v>400</v>
      </c>
      <c r="B274" s="2" t="s">
        <v>3</v>
      </c>
      <c r="C274" s="2" t="s">
        <v>81</v>
      </c>
      <c r="D274" s="2" t="s">
        <v>87</v>
      </c>
      <c r="E274" s="2" t="s">
        <v>2</v>
      </c>
      <c r="F274" s="2">
        <v>124.324</v>
      </c>
      <c r="G274" s="2">
        <v>60.627299999999998</v>
      </c>
      <c r="H274" s="2">
        <v>399.56599999999997</v>
      </c>
      <c r="I274" s="2">
        <v>54.387700000000002</v>
      </c>
      <c r="J274" s="2">
        <v>106.206</v>
      </c>
      <c r="K274" s="2">
        <v>2</v>
      </c>
      <c r="L274" s="2">
        <v>20</v>
      </c>
      <c r="M274" s="2" t="s">
        <v>82</v>
      </c>
      <c r="N274" s="12" t="s">
        <v>83</v>
      </c>
    </row>
    <row r="275" spans="1:14" x14ac:dyDescent="0.35">
      <c r="A275" s="11">
        <v>408</v>
      </c>
      <c r="B275" s="2" t="s">
        <v>3</v>
      </c>
      <c r="C275" s="2" t="s">
        <v>81</v>
      </c>
      <c r="D275" s="2" t="s">
        <v>87</v>
      </c>
      <c r="E275" s="2" t="s">
        <v>2</v>
      </c>
      <c r="F275" s="2">
        <v>122.05500000000001</v>
      </c>
      <c r="G275" s="2">
        <v>19.619599999999998</v>
      </c>
      <c r="H275" s="2">
        <v>436.10300000000001</v>
      </c>
      <c r="I275" s="2">
        <v>49.616300000000003</v>
      </c>
      <c r="J275" s="2">
        <v>223.95699999999999</v>
      </c>
      <c r="K275" s="2">
        <v>2</v>
      </c>
      <c r="L275" s="2">
        <v>16</v>
      </c>
      <c r="M275" s="2" t="s">
        <v>82</v>
      </c>
      <c r="N275" s="12" t="s">
        <v>83</v>
      </c>
    </row>
    <row r="276" spans="1:14" x14ac:dyDescent="0.35">
      <c r="A276" s="11">
        <v>409</v>
      </c>
      <c r="B276" s="2" t="s">
        <v>3</v>
      </c>
      <c r="C276" s="2" t="s">
        <v>81</v>
      </c>
      <c r="D276" s="2" t="s">
        <v>87</v>
      </c>
      <c r="E276" s="2" t="s">
        <v>2</v>
      </c>
      <c r="F276" s="2">
        <v>279.41300000000001</v>
      </c>
      <c r="G276" s="2">
        <v>67.133799999999994</v>
      </c>
      <c r="H276" s="2">
        <v>246.68</v>
      </c>
      <c r="I276" s="2">
        <v>104.137</v>
      </c>
      <c r="J276" s="2">
        <v>151.48500000000001</v>
      </c>
      <c r="K276" s="2">
        <v>24</v>
      </c>
      <c r="L276" s="2">
        <v>2</v>
      </c>
      <c r="M276" s="2" t="s">
        <v>82</v>
      </c>
      <c r="N276" s="12" t="s">
        <v>83</v>
      </c>
    </row>
    <row r="277" spans="1:14" x14ac:dyDescent="0.35">
      <c r="A277" s="41" t="s">
        <v>90</v>
      </c>
      <c r="B277" s="42"/>
      <c r="C277" s="42"/>
      <c r="D277" s="2"/>
      <c r="E277" s="5"/>
      <c r="F277" s="2">
        <f t="shared" ref="F277:H277" si="40">AVERAGE(F252:F276)</f>
        <v>182.70005599999996</v>
      </c>
      <c r="G277" s="2">
        <f t="shared" si="40"/>
        <v>50.720040000000012</v>
      </c>
      <c r="H277" s="2">
        <f t="shared" si="40"/>
        <v>357.85251999999991</v>
      </c>
      <c r="I277" s="2">
        <f>AVERAGE(I252:I276)</f>
        <v>75.754409600000002</v>
      </c>
      <c r="J277" s="2">
        <f t="shared" ref="J277:L277" si="41">AVERAGE(J252:J276)</f>
        <v>160.37768</v>
      </c>
      <c r="K277" s="2">
        <f t="shared" si="41"/>
        <v>12</v>
      </c>
      <c r="L277" s="2">
        <f t="shared" si="41"/>
        <v>15.76</v>
      </c>
      <c r="M277" s="2"/>
      <c r="N277" s="12"/>
    </row>
    <row r="278" spans="1:14" ht="13.9" thickBot="1" x14ac:dyDescent="0.4">
      <c r="A278" s="43" t="s">
        <v>91</v>
      </c>
      <c r="B278" s="44"/>
      <c r="C278" s="44"/>
      <c r="D278" s="3"/>
      <c r="E278" s="8"/>
      <c r="F278" s="3">
        <f t="shared" ref="F278:H278" si="42">STDEV(F252:F276)/SQRT(25)</f>
        <v>11.766179721719489</v>
      </c>
      <c r="G278" s="3">
        <f t="shared" si="42"/>
        <v>4.8685733738539838</v>
      </c>
      <c r="H278" s="3">
        <f t="shared" si="42"/>
        <v>12.683137933377084</v>
      </c>
      <c r="I278" s="3">
        <f>STDEV(I252:I276)/SQRT(25)</f>
        <v>6.5536691086580516</v>
      </c>
      <c r="J278" s="3">
        <f t="shared" ref="J278:L278" si="43">STDEV(J252:J276)/SQRT(25)</f>
        <v>7.635168556253376</v>
      </c>
      <c r="K278" s="3">
        <f t="shared" si="43"/>
        <v>1.5318833724101411</v>
      </c>
      <c r="L278" s="3">
        <f t="shared" si="43"/>
        <v>1.7294315058230361</v>
      </c>
      <c r="M278" s="3"/>
      <c r="N278" s="34"/>
    </row>
    <row r="281" spans="1:14" ht="20.25" x14ac:dyDescent="0.55000000000000004">
      <c r="A281" s="48" t="s">
        <v>92</v>
      </c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</sheetData>
  <sortState xmlns:xlrd2="http://schemas.microsoft.com/office/spreadsheetml/2017/richdata2" ref="A3:L390">
    <sortCondition ref="B3:B390"/>
  </sortState>
  <mergeCells count="24">
    <mergeCell ref="A62:C62"/>
    <mergeCell ref="A63:C63"/>
    <mergeCell ref="A192:C192"/>
    <mergeCell ref="A193:C193"/>
    <mergeCell ref="A166:C166"/>
    <mergeCell ref="A167:C167"/>
    <mergeCell ref="A143:C143"/>
    <mergeCell ref="A144:C144"/>
    <mergeCell ref="A281:N281"/>
    <mergeCell ref="A120:C120"/>
    <mergeCell ref="A121:C121"/>
    <mergeCell ref="A100:C100"/>
    <mergeCell ref="A101:C101"/>
    <mergeCell ref="A277:C277"/>
    <mergeCell ref="A278:C278"/>
    <mergeCell ref="A249:C249"/>
    <mergeCell ref="A250:C250"/>
    <mergeCell ref="A218:C218"/>
    <mergeCell ref="A219:C219"/>
    <mergeCell ref="A42:C42"/>
    <mergeCell ref="A43:C43"/>
    <mergeCell ref="A15:C15"/>
    <mergeCell ref="A16:C16"/>
    <mergeCell ref="A1:N1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5" sqref="D2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Tristan Franzetti</cp:lastModifiedBy>
  <dcterms:created xsi:type="dcterms:W3CDTF">2017-09-12T15:26:56Z</dcterms:created>
  <dcterms:modified xsi:type="dcterms:W3CDTF">2020-07-10T17:25:53Z</dcterms:modified>
</cp:coreProperties>
</file>